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torontoregion-my.sharepoint.com/personal/darlene_coyle_trca_ca/Documents/Personal- Waste/CEC/Calvin's Waste Reporting KPI/Presentation Attachements/"/>
    </mc:Choice>
  </mc:AlternateContent>
  <xr:revisionPtr revIDLastSave="75" documentId="13_ncr:1_{094B2D51-CB9E-4358-B2CC-9FD54C6B845A}" xr6:coauthVersionLast="47" xr6:coauthVersionMax="47" xr10:uidLastSave="{FF2B346F-64D1-415A-8B4B-061CABEE76B0}"/>
  <bookViews>
    <workbookView xWindow="-110" yWindow="-110" windowWidth="19420" windowHeight="10420" tabRatio="541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E84" i="1"/>
  <c r="F84" i="1"/>
  <c r="G84" i="1"/>
  <c r="E85" i="1"/>
  <c r="F85" i="1"/>
  <c r="F10" i="1"/>
  <c r="F11" i="1"/>
  <c r="E11" i="1"/>
  <c r="F12" i="1"/>
  <c r="G12" i="1"/>
  <c r="E12" i="1"/>
  <c r="F13" i="1"/>
  <c r="G13" i="1"/>
  <c r="E13" i="1"/>
  <c r="F14" i="1"/>
  <c r="G14" i="1"/>
  <c r="E14" i="1"/>
  <c r="F15" i="1"/>
  <c r="G15" i="1"/>
  <c r="E15" i="1"/>
  <c r="F16" i="1"/>
  <c r="G16" i="1"/>
  <c r="E20" i="1"/>
  <c r="F24" i="1"/>
  <c r="G25" i="1"/>
  <c r="F28" i="1"/>
  <c r="G28" i="1"/>
  <c r="F29" i="1"/>
  <c r="G29" i="1"/>
  <c r="E29" i="1"/>
  <c r="F30" i="1"/>
  <c r="G30" i="1"/>
  <c r="F31" i="1"/>
  <c r="G31" i="1"/>
  <c r="F32" i="1"/>
  <c r="G32" i="1"/>
  <c r="F33" i="1"/>
  <c r="G33" i="1"/>
  <c r="F34" i="1"/>
  <c r="G34" i="1"/>
  <c r="G36" i="1"/>
  <c r="F37" i="1"/>
  <c r="G37" i="1"/>
  <c r="F38" i="1"/>
  <c r="G38" i="1"/>
  <c r="F39" i="1"/>
  <c r="G39" i="1"/>
  <c r="G44" i="1"/>
  <c r="F45" i="1"/>
  <c r="G45" i="1"/>
  <c r="F46" i="1"/>
  <c r="G46" i="1"/>
  <c r="F50" i="1"/>
  <c r="G50" i="1"/>
  <c r="F51" i="1"/>
  <c r="G51" i="1"/>
  <c r="F52" i="1"/>
  <c r="G52" i="1"/>
  <c r="F53" i="1"/>
  <c r="G53" i="1"/>
  <c r="F54" i="1"/>
  <c r="G54" i="1"/>
  <c r="F59" i="1"/>
  <c r="F60" i="1"/>
  <c r="G60" i="1"/>
  <c r="F61" i="1"/>
  <c r="G61" i="1"/>
  <c r="F62" i="1"/>
  <c r="G62" i="1"/>
  <c r="F63" i="1"/>
  <c r="G63" i="1"/>
  <c r="F64" i="1"/>
  <c r="G64" i="1"/>
  <c r="F65" i="1"/>
  <c r="F68" i="1"/>
  <c r="G68" i="1"/>
  <c r="F69" i="1"/>
  <c r="G69" i="1"/>
  <c r="F70" i="1"/>
  <c r="G70" i="1"/>
  <c r="F71" i="1"/>
  <c r="G71" i="1"/>
  <c r="F75" i="1"/>
  <c r="G75" i="1"/>
  <c r="F76" i="1"/>
  <c r="G76" i="1"/>
  <c r="F77" i="1"/>
  <c r="G77" i="1"/>
  <c r="G85" i="1"/>
  <c r="F86" i="1"/>
  <c r="G86" i="1"/>
  <c r="F87" i="1"/>
  <c r="G87" i="1"/>
  <c r="F88" i="1"/>
  <c r="G88" i="1"/>
  <c r="F89" i="1"/>
  <c r="G89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3" i="1"/>
  <c r="F104" i="1"/>
  <c r="G104" i="1"/>
  <c r="G105" i="1"/>
  <c r="F106" i="1"/>
  <c r="G106" i="1"/>
  <c r="E104" i="1"/>
  <c r="E105" i="1"/>
  <c r="E106" i="1"/>
  <c r="E103" i="1"/>
  <c r="E93" i="1"/>
  <c r="E94" i="1"/>
  <c r="E95" i="1"/>
  <c r="E96" i="1"/>
  <c r="E97" i="1"/>
  <c r="E98" i="1"/>
  <c r="E99" i="1"/>
  <c r="E100" i="1"/>
  <c r="E92" i="1"/>
  <c r="E76" i="1"/>
  <c r="E77" i="1"/>
  <c r="E78" i="1"/>
  <c r="E86" i="1"/>
  <c r="E87" i="1"/>
  <c r="E88" i="1"/>
  <c r="E89" i="1"/>
  <c r="E75" i="1"/>
  <c r="G65" i="1"/>
  <c r="F66" i="1"/>
  <c r="G66" i="1"/>
  <c r="G67" i="1"/>
  <c r="E60" i="1"/>
  <c r="E61" i="1"/>
  <c r="E62" i="1"/>
  <c r="E63" i="1"/>
  <c r="E64" i="1"/>
  <c r="E65" i="1"/>
  <c r="E66" i="1"/>
  <c r="E67" i="1"/>
  <c r="E68" i="1"/>
  <c r="E69" i="1"/>
  <c r="E70" i="1"/>
  <c r="E71" i="1"/>
  <c r="E59" i="1"/>
  <c r="F55" i="1"/>
  <c r="G55" i="1"/>
  <c r="E51" i="1"/>
  <c r="E52" i="1"/>
  <c r="E53" i="1"/>
  <c r="E54" i="1"/>
  <c r="E55" i="1"/>
  <c r="E50" i="1"/>
  <c r="E45" i="1"/>
  <c r="E46" i="1"/>
  <c r="E44" i="1"/>
  <c r="G24" i="1"/>
  <c r="F25" i="1"/>
  <c r="F26" i="1"/>
  <c r="G26" i="1"/>
  <c r="F27" i="1"/>
  <c r="G27" i="1"/>
  <c r="F35" i="1"/>
  <c r="G35" i="1"/>
  <c r="F36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24" i="1"/>
  <c r="E7" i="1"/>
  <c r="F7" i="1"/>
  <c r="G7" i="1"/>
  <c r="E8" i="1"/>
  <c r="F8" i="1"/>
  <c r="G8" i="1"/>
  <c r="E9" i="1"/>
  <c r="F9" i="1"/>
  <c r="G9" i="1"/>
  <c r="E10" i="1"/>
  <c r="G10" i="1"/>
  <c r="G11" i="1"/>
  <c r="E16" i="1"/>
  <c r="E17" i="1"/>
  <c r="F17" i="1"/>
  <c r="G17" i="1"/>
  <c r="E18" i="1"/>
  <c r="F18" i="1"/>
  <c r="G18" i="1"/>
  <c r="E19" i="1"/>
  <c r="F19" i="1"/>
  <c r="G19" i="1"/>
  <c r="F20" i="1"/>
  <c r="G20" i="1"/>
  <c r="G6" i="1"/>
  <c r="B107" i="1" l="1"/>
  <c r="C107" i="1"/>
  <c r="F105" i="1"/>
  <c r="G59" i="1"/>
  <c r="G72" i="1" s="1"/>
  <c r="D107" i="1"/>
  <c r="G103" i="1"/>
  <c r="G107" i="1" s="1"/>
  <c r="F107" i="1"/>
  <c r="B101" i="1"/>
  <c r="D101" i="1"/>
  <c r="C101" i="1"/>
  <c r="E101" i="1"/>
  <c r="B90" i="1"/>
  <c r="D90" i="1"/>
  <c r="G83" i="1"/>
  <c r="G90" i="1" s="1"/>
  <c r="E90" i="1"/>
  <c r="C90" i="1"/>
  <c r="C72" i="1"/>
  <c r="D72" i="1"/>
  <c r="F67" i="1"/>
  <c r="F72" i="1" s="1"/>
  <c r="B72" i="1"/>
  <c r="B47" i="1"/>
  <c r="B56" i="1"/>
  <c r="E47" i="1"/>
  <c r="E56" i="1"/>
  <c r="C47" i="1"/>
  <c r="D56" i="1"/>
  <c r="C56" i="1"/>
  <c r="F44" i="1"/>
  <c r="F47" i="1" s="1"/>
  <c r="D47" i="1"/>
  <c r="B41" i="1"/>
  <c r="D41" i="1"/>
  <c r="C41" i="1"/>
  <c r="C21" i="1"/>
  <c r="F6" i="1"/>
  <c r="F21" i="1" s="1"/>
  <c r="D21" i="1"/>
  <c r="B21" i="1"/>
  <c r="E107" i="1"/>
  <c r="G101" i="1"/>
  <c r="F101" i="1"/>
  <c r="E41" i="1"/>
  <c r="F90" i="1"/>
  <c r="G47" i="1"/>
  <c r="E72" i="1"/>
  <c r="G41" i="1"/>
  <c r="E21" i="1"/>
  <c r="F41" i="1"/>
  <c r="F56" i="1"/>
  <c r="G21" i="1"/>
  <c r="G56" i="1"/>
  <c r="D109" i="1" l="1"/>
  <c r="F109" i="1"/>
  <c r="G109" i="1"/>
  <c r="C113" i="1" s="1"/>
  <c r="E109" i="1"/>
  <c r="B109" i="1"/>
  <c r="C109" i="1"/>
  <c r="C112" i="1" l="1"/>
  <c r="C114" i="1" s="1"/>
  <c r="C115" i="1" l="1"/>
  <c r="C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Coyle</author>
  </authors>
  <commentList>
    <comment ref="I4" authorId="0" shapeId="0" xr:uid="{CCB5A75A-3E9F-4E6D-AD75-985C530C242A}">
      <text>
        <r>
          <rPr>
            <b/>
            <sz val="9"/>
            <color indexed="81"/>
            <rFont val="Tahoma"/>
            <family val="2"/>
          </rPr>
          <t>Darlene Coyle:</t>
        </r>
        <r>
          <rPr>
            <sz val="9"/>
            <color indexed="81"/>
            <rFont val="Tahoma"/>
            <family val="2"/>
          </rPr>
          <t xml:space="preserve">
The composting figure represents composting in a commercial composting facility. There is no way to credibly quantify carbon emissions for something like backyard composting, as the value will depend on the decomposition time, moisture content, material mix - there are too many variables to control for. In a commercial facility, it is much easier to control the conditions for which organic material will breakdown.</t>
        </r>
      </text>
    </comment>
  </commentList>
</comments>
</file>

<file path=xl/sharedStrings.xml><?xml version="1.0" encoding="utf-8"?>
<sst xmlns="http://schemas.openxmlformats.org/spreadsheetml/2006/main" count="128" uniqueCount="119">
  <si>
    <t>Material type</t>
  </si>
  <si>
    <t>Emissions Co-efficients (Recycling)</t>
  </si>
  <si>
    <t xml:space="preserve">Anaerobic Digesion Coefficient </t>
  </si>
  <si>
    <t>Landfilling Coefficient</t>
  </si>
  <si>
    <t>1. PAPER</t>
  </si>
  <si>
    <t>Newsprint (flyers, newspapers etc)</t>
  </si>
  <si>
    <t>Kraft</t>
  </si>
  <si>
    <t>Magazines &amp; Catalogues</t>
  </si>
  <si>
    <t>Mixed Paper</t>
  </si>
  <si>
    <t>Other Mixed paper</t>
  </si>
  <si>
    <t>Books  - non-reusable</t>
  </si>
  <si>
    <t>Books - reusable</t>
  </si>
  <si>
    <t>Corrugated Wine Bag in Box</t>
  </si>
  <si>
    <t>Other Corrugated</t>
  </si>
  <si>
    <t>Boxboard / Cores &amp; moulded pulp</t>
  </si>
  <si>
    <t>Paper Cups - Hot &amp; cold Beverage</t>
  </si>
  <si>
    <t>Laminated Paper Packaging</t>
  </si>
  <si>
    <t>Poly coat (cartons, composite cans)</t>
  </si>
  <si>
    <t>Aseptic other containers</t>
  </si>
  <si>
    <t>Aseptic Alcohol</t>
  </si>
  <si>
    <t>Total Paper Packaging</t>
  </si>
  <si>
    <t>3.    PLASTICS</t>
  </si>
  <si>
    <t>Plastic bags &amp; film - RECYCLABLE</t>
  </si>
  <si>
    <t>Other Plastic film / Laminated plastic film (non-recyclable)</t>
  </si>
  <si>
    <t>#1: PET bottles &amp; Jars</t>
  </si>
  <si>
    <t>#2: HDPE bottles, jars, jugs &amp; tubs</t>
  </si>
  <si>
    <t>#3,4, 5, 7: Other bottles, jars, jugs &amp; tubs</t>
  </si>
  <si>
    <t>#6 (rigid only):
Polystyrene packaging - rigid</t>
  </si>
  <si>
    <t>#6 (foam only):
Polystyrene packaging - foam</t>
  </si>
  <si>
    <t>Plastic medical waste</t>
  </si>
  <si>
    <t>BLACK plastic - all types</t>
  </si>
  <si>
    <t>Other Plastic packaging</t>
  </si>
  <si>
    <t>Other Plastics</t>
  </si>
  <si>
    <t>Durable Plastic Products - nonreusable</t>
  </si>
  <si>
    <t>Durable Plastic Products - REUSABLE</t>
  </si>
  <si>
    <t>Plastic - Alcohol all types</t>
  </si>
  <si>
    <t>plastic cutlery</t>
  </si>
  <si>
    <t>plastic bottles with water</t>
  </si>
  <si>
    <t>plastic/rubber gloves</t>
  </si>
  <si>
    <t>Total Plastics</t>
  </si>
  <si>
    <t>5.    GLASS</t>
  </si>
  <si>
    <t>Glass Alcohol</t>
  </si>
  <si>
    <t>Glass - bottles, jars etc (non alcohol)</t>
  </si>
  <si>
    <t>Other Glass (non packaging)</t>
  </si>
  <si>
    <t>Total Glass</t>
  </si>
  <si>
    <t>4.    METALS</t>
  </si>
  <si>
    <t>Metal - alcohol</t>
  </si>
  <si>
    <t>Aluminum Foil</t>
  </si>
  <si>
    <t>Aluminum - Food &amp; other</t>
  </si>
  <si>
    <t>Steel - Food &amp; other</t>
  </si>
  <si>
    <t>Other Metal</t>
  </si>
  <si>
    <t>construction metal</t>
  </si>
  <si>
    <t>Total Metals</t>
  </si>
  <si>
    <t>7.    ORGANICS</t>
  </si>
  <si>
    <t>Food waste - Inedible</t>
  </si>
  <si>
    <t>Food waste - Meat inedible</t>
  </si>
  <si>
    <t xml:space="preserve">Leftover food waste </t>
  </si>
  <si>
    <t>Untouched food waste</t>
  </si>
  <si>
    <t>Diapers &amp; Sanitary</t>
  </si>
  <si>
    <t>Ice cream / food soaked cardboard</t>
  </si>
  <si>
    <t>Tissue/Toweling</t>
  </si>
  <si>
    <t>Other compostable paper</t>
  </si>
  <si>
    <t>Yard &amp; plant waste</t>
  </si>
  <si>
    <t>Pet waste</t>
  </si>
  <si>
    <t>Untouched meat</t>
  </si>
  <si>
    <t>Leftover meat</t>
  </si>
  <si>
    <t>Meat and bone</t>
  </si>
  <si>
    <t>Total Organics</t>
  </si>
  <si>
    <t>8.    OTHER MATERIALS</t>
  </si>
  <si>
    <t>Single Use coffee pods</t>
  </si>
  <si>
    <t>Single Use cleaners and wipes</t>
  </si>
  <si>
    <t>Ceramics</t>
  </si>
  <si>
    <t>Small Appliances</t>
  </si>
  <si>
    <t>Textiles - Non-reusable</t>
  </si>
  <si>
    <t>Textiles - REUSEABLE</t>
  </si>
  <si>
    <t>Other Household - REUSABLE</t>
  </si>
  <si>
    <t>Charcoal</t>
  </si>
  <si>
    <t>Bulky household:</t>
  </si>
  <si>
    <t>Carpets &amp; Mats</t>
  </si>
  <si>
    <t>Construction &amp; Renovation waste</t>
  </si>
  <si>
    <t>Furniture</t>
  </si>
  <si>
    <t>Other large bulky items</t>
  </si>
  <si>
    <t>Total Other</t>
  </si>
  <si>
    <t>Batteries - single-use</t>
  </si>
  <si>
    <t>Batteries - rechargeable</t>
  </si>
  <si>
    <t>Fluorescent tubes &amp; CFLs</t>
  </si>
  <si>
    <t>Engine oil, containers &amp; filters</t>
  </si>
  <si>
    <t>Pharmaceuticals &amp; Sharps, Syringes</t>
  </si>
  <si>
    <t>Other HSW liquids</t>
  </si>
  <si>
    <t xml:space="preserve">Other HSW  </t>
  </si>
  <si>
    <t>small hazardous</t>
  </si>
  <si>
    <t xml:space="preserve">Total Household Special Waste </t>
  </si>
  <si>
    <t>Computer equipment &amp; accessories</t>
  </si>
  <si>
    <t>Phones &amp; accessories</t>
  </si>
  <si>
    <t>TV &amp; Audio equipment</t>
  </si>
  <si>
    <t xml:space="preserve">Total E-waste </t>
  </si>
  <si>
    <t>TOTAL WASTE ALL CATEGORIES</t>
  </si>
  <si>
    <t>Quantities of Waste Recycled</t>
  </si>
  <si>
    <t>Quantities of Waste Composted</t>
  </si>
  <si>
    <t>Quantities of Waste Landfilled</t>
  </si>
  <si>
    <t>(kg)</t>
  </si>
  <si>
    <t>Carbon Impact from Recycling</t>
  </si>
  <si>
    <t>Carbon Impact from Composting</t>
  </si>
  <si>
    <t>(TCO2/e)</t>
  </si>
  <si>
    <t>Carbon Impact from Landfilling</t>
  </si>
  <si>
    <t>HOUSEHOLD SPECIAL WASTE</t>
  </si>
  <si>
    <t>ELECTRONIC WASTE</t>
  </si>
  <si>
    <t>Other Misc</t>
  </si>
  <si>
    <t>Total</t>
  </si>
  <si>
    <t>LCA Impacts</t>
  </si>
  <si>
    <t>Mature Trees Planted</t>
  </si>
  <si>
    <t>Cars Removed From Road</t>
  </si>
  <si>
    <t>Barrels of oil removed</t>
  </si>
  <si>
    <t>Abated Carbon</t>
  </si>
  <si>
    <t>Landfilling Emissions</t>
  </si>
  <si>
    <t xml:space="preserve">All Emissions Coefficient data sourced from EcoInvent v3.90. Coefficients are modeled using an Canadian Energy Mix, and default transport assumptions surrounding distance to MRF, Landfill, Processing Center etc. </t>
  </si>
  <si>
    <t>Citation: "Audit Emissions Coefficient Worksheet", York University. Sourced from: Wernet, G., Bauer, C., Steubing, B., Reinhard, J., Moreno-Ruiz, E., and Weidema, B., 2016. The ecoinvent database version 3.9"</t>
  </si>
  <si>
    <t>No landfill/compost coefficient b/c they don't break down/decompose</t>
  </si>
  <si>
    <t>Can't recycle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</si>
</sst>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tCO2e&quot;"/>
    <numFmt numFmtId="165" formatCode="#,##0.00\ &quot;kg&quot;"/>
    <numFmt numFmtId="166" formatCode="#,##0.00\ &quot;T/CO2E&quot;"/>
    <numFmt numFmtId="167" formatCode="#,##0.00\ &quot;Trees Planted&quot;"/>
    <numFmt numFmtId="168" formatCode="#,##0.00\ &quot;Cars Removed&quot;"/>
    <numFmt numFmtId="169" formatCode="#,##0.0000\ &quot;T/CO2E&quot;"/>
    <numFmt numFmtId="170" formatCode="#,##0.00\ &quot;Oil Barrels&quot;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CC4125"/>
      <name val="Arial"/>
      <family val="2"/>
    </font>
    <font>
      <sz val="12"/>
      <color rgb="FF0000FF"/>
      <name val="Arial"/>
      <family val="2"/>
    </font>
    <font>
      <sz val="11"/>
      <color rgb="FFC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double">
        <color rgb="FFB7B7B7"/>
      </right>
      <top style="medium">
        <color indexed="64"/>
      </top>
      <bottom/>
      <diagonal/>
    </border>
    <border>
      <left/>
      <right style="double">
        <color rgb="FFB7B7B7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B7B7B7"/>
      </bottom>
      <diagonal/>
    </border>
    <border>
      <left style="medium">
        <color indexed="64"/>
      </left>
      <right/>
      <top style="thin">
        <color rgb="FFB7B7B7"/>
      </top>
      <bottom style="thin">
        <color rgb="FFB7B7B7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B7B7B7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B7B7B7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4" borderId="17" xfId="0" applyFont="1" applyFill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5" borderId="18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vertical="top"/>
    </xf>
    <xf numFmtId="0" fontId="9" fillId="0" borderId="18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10" fillId="6" borderId="16" xfId="0" applyFont="1" applyFill="1" applyBorder="1"/>
    <xf numFmtId="164" fontId="3" fillId="0" borderId="12" xfId="0" applyNumberFormat="1" applyFont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left" vertical="center" wrapText="1"/>
    </xf>
    <xf numFmtId="164" fontId="6" fillId="5" borderId="12" xfId="0" applyNumberFormat="1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vertical="center" wrapText="1"/>
    </xf>
    <xf numFmtId="164" fontId="9" fillId="2" borderId="12" xfId="0" applyNumberFormat="1" applyFont="1" applyFill="1" applyBorder="1" applyAlignment="1">
      <alignment vertical="top"/>
    </xf>
    <xf numFmtId="164" fontId="10" fillId="6" borderId="12" xfId="0" applyNumberFormat="1" applyFont="1" applyFill="1" applyBorder="1"/>
    <xf numFmtId="0" fontId="12" fillId="7" borderId="22" xfId="0" applyFont="1" applyFill="1" applyBorder="1" applyAlignment="1">
      <alignment vertical="top" wrapText="1"/>
    </xf>
    <xf numFmtId="0" fontId="13" fillId="0" borderId="16" xfId="0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left" vertical="top" wrapText="1"/>
    </xf>
    <xf numFmtId="165" fontId="2" fillId="0" borderId="12" xfId="0" applyNumberFormat="1" applyFont="1" applyBorder="1" applyAlignment="1">
      <alignment horizontal="right" vertical="top" wrapText="1"/>
    </xf>
    <xf numFmtId="165" fontId="2" fillId="0" borderId="12" xfId="0" applyNumberFormat="1" applyFont="1" applyBorder="1" applyAlignment="1">
      <alignment vertical="center" wrapText="1"/>
    </xf>
    <xf numFmtId="165" fontId="2" fillId="3" borderId="12" xfId="0" applyNumberFormat="1" applyFont="1" applyFill="1" applyBorder="1" applyAlignment="1">
      <alignment horizontal="left" vertical="center" wrapText="1"/>
    </xf>
    <xf numFmtId="165" fontId="6" fillId="5" borderId="12" xfId="0" applyNumberFormat="1" applyFont="1" applyFill="1" applyBorder="1" applyAlignment="1">
      <alignment horizontal="left" vertical="top" wrapText="1"/>
    </xf>
    <xf numFmtId="165" fontId="7" fillId="0" borderId="12" xfId="0" applyNumberFormat="1" applyFont="1" applyBorder="1" applyAlignment="1">
      <alignment horizontal="left" vertical="center"/>
    </xf>
    <xf numFmtId="165" fontId="2" fillId="3" borderId="12" xfId="0" applyNumberFormat="1" applyFont="1" applyFill="1" applyBorder="1" applyAlignment="1">
      <alignment vertical="center" wrapText="1"/>
    </xf>
    <xf numFmtId="165" fontId="0" fillId="0" borderId="12" xfId="0" applyNumberFormat="1" applyBorder="1"/>
    <xf numFmtId="165" fontId="2" fillId="0" borderId="12" xfId="0" applyNumberFormat="1" applyFont="1" applyBorder="1" applyAlignment="1">
      <alignment horizontal="right" vertical="center" wrapText="1"/>
    </xf>
    <xf numFmtId="165" fontId="9" fillId="2" borderId="12" xfId="0" applyNumberFormat="1" applyFont="1" applyFill="1" applyBorder="1" applyAlignment="1">
      <alignment vertical="top"/>
    </xf>
    <xf numFmtId="165" fontId="11" fillId="0" borderId="12" xfId="0" applyNumberFormat="1" applyFont="1" applyBorder="1"/>
    <xf numFmtId="165" fontId="10" fillId="6" borderId="12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center"/>
    </xf>
    <xf numFmtId="164" fontId="1" fillId="0" borderId="12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 vertical="top"/>
    </xf>
    <xf numFmtId="164" fontId="10" fillId="6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10" fillId="6" borderId="24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164" fontId="2" fillId="3" borderId="25" xfId="0" applyNumberFormat="1" applyFont="1" applyFill="1" applyBorder="1" applyAlignment="1">
      <alignment horizontal="left" vertical="center" wrapText="1"/>
    </xf>
    <xf numFmtId="164" fontId="6" fillId="5" borderId="25" xfId="0" applyNumberFormat="1" applyFont="1" applyFill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right" vertical="top" wrapText="1"/>
    </xf>
    <xf numFmtId="164" fontId="2" fillId="3" borderId="25" xfId="0" applyNumberFormat="1" applyFont="1" applyFill="1" applyBorder="1" applyAlignment="1">
      <alignment vertical="center" wrapText="1"/>
    </xf>
    <xf numFmtId="0" fontId="0" fillId="0" borderId="7" xfId="0" applyBorder="1"/>
    <xf numFmtId="0" fontId="2" fillId="0" borderId="7" xfId="0" applyFont="1" applyBorder="1" applyAlignment="1">
      <alignment horizontal="right" vertical="center" wrapText="1"/>
    </xf>
    <xf numFmtId="164" fontId="9" fillId="2" borderId="25" xfId="0" applyNumberFormat="1" applyFont="1" applyFill="1" applyBorder="1" applyAlignment="1">
      <alignment vertical="top"/>
    </xf>
    <xf numFmtId="164" fontId="10" fillId="6" borderId="25" xfId="0" applyNumberFormat="1" applyFont="1" applyFill="1" applyBorder="1"/>
    <xf numFmtId="0" fontId="2" fillId="0" borderId="16" xfId="0" applyFont="1" applyBorder="1"/>
    <xf numFmtId="165" fontId="2" fillId="0" borderId="26" xfId="0" applyNumberFormat="1" applyFont="1" applyBorder="1"/>
    <xf numFmtId="164" fontId="2" fillId="0" borderId="25" xfId="0" applyNumberFormat="1" applyFont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 vertical="top" wrapText="1"/>
    </xf>
    <xf numFmtId="0" fontId="14" fillId="8" borderId="0" xfId="0" applyFont="1" applyFill="1"/>
    <xf numFmtId="0" fontId="0" fillId="9" borderId="11" xfId="0" applyFill="1" applyBorder="1"/>
    <xf numFmtId="0" fontId="15" fillId="10" borderId="28" xfId="0" applyFont="1" applyFill="1" applyBorder="1" applyAlignment="1">
      <alignment wrapText="1"/>
    </xf>
    <xf numFmtId="0" fontId="0" fillId="10" borderId="23" xfId="0" applyFill="1" applyBorder="1"/>
    <xf numFmtId="0" fontId="15" fillId="10" borderId="8" xfId="0" applyFont="1" applyFill="1" applyBorder="1" applyAlignment="1">
      <alignment wrapText="1"/>
    </xf>
    <xf numFmtId="166" fontId="0" fillId="10" borderId="12" xfId="0" applyNumberFormat="1" applyFill="1" applyBorder="1" applyAlignment="1">
      <alignment wrapText="1"/>
    </xf>
    <xf numFmtId="169" fontId="0" fillId="10" borderId="26" xfId="0" applyNumberFormat="1" applyFill="1" applyBorder="1" applyAlignment="1">
      <alignment wrapText="1"/>
    </xf>
    <xf numFmtId="166" fontId="0" fillId="10" borderId="26" xfId="0" applyNumberFormat="1" applyFill="1" applyBorder="1" applyAlignment="1">
      <alignment wrapText="1"/>
    </xf>
    <xf numFmtId="170" fontId="0" fillId="10" borderId="12" xfId="0" applyNumberFormat="1" applyFill="1" applyBorder="1" applyAlignment="1">
      <alignment wrapText="1"/>
    </xf>
    <xf numFmtId="0" fontId="0" fillId="10" borderId="30" xfId="0" applyFill="1" applyBorder="1"/>
    <xf numFmtId="0" fontId="0" fillId="9" borderId="16" xfId="0" applyFill="1" applyBorder="1"/>
    <xf numFmtId="0" fontId="15" fillId="9" borderId="31" xfId="0" applyFont="1" applyFill="1" applyBorder="1" applyAlignment="1">
      <alignment horizontal="center" wrapText="1"/>
    </xf>
    <xf numFmtId="0" fontId="0" fillId="11" borderId="0" xfId="0" applyFill="1"/>
    <xf numFmtId="165" fontId="3" fillId="12" borderId="12" xfId="0" applyNumberFormat="1" applyFont="1" applyFill="1" applyBorder="1" applyAlignment="1">
      <alignment horizontal="left" vertical="top" wrapText="1"/>
    </xf>
    <xf numFmtId="164" fontId="3" fillId="6" borderId="12" xfId="0" applyNumberFormat="1" applyFont="1" applyFill="1" applyBorder="1" applyAlignment="1">
      <alignment horizontal="left" vertical="top" wrapText="1"/>
    </xf>
    <xf numFmtId="164" fontId="3" fillId="6" borderId="25" xfId="0" applyNumberFormat="1" applyFont="1" applyFill="1" applyBorder="1" applyAlignment="1">
      <alignment horizontal="left" vertical="top" wrapText="1"/>
    </xf>
    <xf numFmtId="164" fontId="3" fillId="6" borderId="12" xfId="0" applyNumberFormat="1" applyFont="1" applyFill="1" applyBorder="1" applyAlignment="1">
      <alignment horizontal="center" vertical="top" wrapText="1"/>
    </xf>
    <xf numFmtId="165" fontId="3" fillId="6" borderId="12" xfId="0" applyNumberFormat="1" applyFont="1" applyFill="1" applyBorder="1" applyAlignment="1">
      <alignment horizontal="left" vertical="top" wrapText="1"/>
    </xf>
    <xf numFmtId="165" fontId="6" fillId="13" borderId="12" xfId="0" applyNumberFormat="1" applyFont="1" applyFill="1" applyBorder="1" applyAlignment="1">
      <alignment horizontal="left" vertical="top" wrapText="1"/>
    </xf>
    <xf numFmtId="164" fontId="3" fillId="6" borderId="24" xfId="0" applyNumberFormat="1" applyFont="1" applyFill="1" applyBorder="1" applyAlignment="1">
      <alignment horizontal="center" vertical="top" wrapText="1"/>
    </xf>
    <xf numFmtId="164" fontId="3" fillId="6" borderId="12" xfId="0" applyNumberFormat="1" applyFont="1" applyFill="1" applyBorder="1" applyAlignment="1">
      <alignment horizontal="center" vertical="top"/>
    </xf>
    <xf numFmtId="165" fontId="2" fillId="3" borderId="12" xfId="0" applyNumberFormat="1" applyFont="1" applyFill="1" applyBorder="1" applyAlignment="1">
      <alignment horizontal="center" vertical="center" wrapText="1"/>
    </xf>
    <xf numFmtId="164" fontId="6" fillId="6" borderId="24" xfId="0" applyNumberFormat="1" applyFont="1" applyFill="1" applyBorder="1" applyAlignment="1">
      <alignment horizontal="center" vertical="top"/>
    </xf>
    <xf numFmtId="164" fontId="6" fillId="6" borderId="12" xfId="0" applyNumberFormat="1" applyFont="1" applyFill="1" applyBorder="1" applyAlignment="1">
      <alignment horizontal="center" vertical="top"/>
    </xf>
    <xf numFmtId="164" fontId="2" fillId="6" borderId="24" xfId="0" applyNumberFormat="1" applyFont="1" applyFill="1" applyBorder="1" applyAlignment="1">
      <alignment horizontal="center" wrapText="1"/>
    </xf>
    <xf numFmtId="164" fontId="2" fillId="6" borderId="12" xfId="0" applyNumberFormat="1" applyFont="1" applyFill="1" applyBorder="1" applyAlignment="1">
      <alignment horizontal="center" wrapText="1"/>
    </xf>
    <xf numFmtId="166" fontId="0" fillId="14" borderId="29" xfId="0" applyNumberFormat="1" applyFill="1" applyBorder="1" applyAlignment="1">
      <alignment wrapText="1"/>
    </xf>
    <xf numFmtId="166" fontId="0" fillId="14" borderId="25" xfId="0" applyNumberFormat="1" applyFill="1" applyBorder="1" applyAlignment="1">
      <alignment wrapText="1"/>
    </xf>
    <xf numFmtId="170" fontId="0" fillId="14" borderId="25" xfId="0" applyNumberFormat="1" applyFill="1" applyBorder="1" applyAlignment="1">
      <alignment wrapText="1"/>
    </xf>
    <xf numFmtId="167" fontId="0" fillId="14" borderId="27" xfId="0" applyNumberFormat="1" applyFill="1" applyBorder="1" applyAlignment="1">
      <alignment wrapText="1"/>
    </xf>
    <xf numFmtId="168" fontId="0" fillId="14" borderId="27" xfId="0" applyNumberFormat="1" applyFill="1" applyBorder="1" applyAlignment="1">
      <alignment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639234</xdr:colOff>
      <xdr:row>111</xdr:row>
      <xdr:rowOff>309032</xdr:rowOff>
    </xdr:from>
    <xdr:to>
      <xdr:col>3</xdr:col>
      <xdr:colOff>1248557</xdr:colOff>
      <xdr:row>111</xdr:row>
      <xdr:rowOff>944031</xdr:rowOff>
    </xdr:to>
    <xdr:pic>
      <xdr:nvPicPr>
        <xdr:cNvPr id="2" name="Picture 1" descr="Carbon Offsets - Sustainable Travel Internatio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34" y="21192065"/>
          <a:ext cx="602973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723900</xdr:colOff>
      <xdr:row>114</xdr:row>
      <xdr:rowOff>241303</xdr:rowOff>
    </xdr:from>
    <xdr:to>
      <xdr:col>3</xdr:col>
      <xdr:colOff>1219199</xdr:colOff>
      <xdr:row>114</xdr:row>
      <xdr:rowOff>821267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0" y="24223136"/>
          <a:ext cx="495299" cy="579964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740834</xdr:colOff>
      <xdr:row>115</xdr:row>
      <xdr:rowOff>186266</xdr:rowOff>
    </xdr:from>
    <xdr:to>
      <xdr:col>3</xdr:col>
      <xdr:colOff>1230402</xdr:colOff>
      <xdr:row>115</xdr:row>
      <xdr:rowOff>886884</xdr:rowOff>
    </xdr:to>
    <xdr:pic>
      <xdr:nvPicPr>
        <xdr:cNvPr id="4" name="Picture 3" descr="Car Graphic , Png Download - Car Graphic | Transparent PNG Download  #3869163 - Vip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7434" y="25201033"/>
          <a:ext cx="489568" cy="69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539750</xdr:colOff>
          <xdr:row>112</xdr:row>
          <xdr:rowOff>146050</xdr:rowOff>
        </xdr:from>
        <xdr:to>
          <xdr:col>3</xdr:col>
          <xdr:colOff>1346200</xdr:colOff>
          <xdr:row>112</xdr:row>
          <xdr:rowOff>857250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607446</xdr:colOff>
      <xdr:row>113</xdr:row>
      <xdr:rowOff>126998</xdr:rowOff>
    </xdr:from>
    <xdr:to>
      <xdr:col>3</xdr:col>
      <xdr:colOff>1236133</xdr:colOff>
      <xdr:row>113</xdr:row>
      <xdr:rowOff>962993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046" y="23075898"/>
          <a:ext cx="628687" cy="82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zoomScale="70" zoomScaleNormal="70" workbookViewId="0">
      <selection activeCell="B7" sqref="B7"/>
    </sheetView>
  </sheetViews>
  <sheetFormatPr defaultRowHeight="14.5" x14ac:dyDescent="0.35"/>
  <cols>
    <col min="1" max="7" width="38.7265625" customWidth="1"/>
    <col min="8" max="8" width="43.54296875" customWidth="1"/>
    <col min="9" max="10" width="36" customWidth="1"/>
  </cols>
  <sheetData>
    <row r="1" spans="1:10" x14ac:dyDescent="0.35">
      <c r="A1" t="s">
        <v>115</v>
      </c>
    </row>
    <row r="2" spans="1:10" x14ac:dyDescent="0.35">
      <c r="A2" t="s">
        <v>116</v>
      </c>
    </row>
    <row r="3" spans="1:10" ht="15" thickBot="1" x14ac:dyDescent="0.4"/>
    <row r="4" spans="1:10" ht="15.5" x14ac:dyDescent="0.35">
      <c r="A4" s="1" t="s">
        <v>0</v>
      </c>
      <c r="B4" s="2" t="s">
        <v>97</v>
      </c>
      <c r="C4" s="2" t="s">
        <v>98</v>
      </c>
      <c r="D4" s="2" t="s">
        <v>99</v>
      </c>
      <c r="E4" s="2" t="s">
        <v>101</v>
      </c>
      <c r="F4" s="2" t="s">
        <v>102</v>
      </c>
      <c r="G4" s="81" t="s">
        <v>104</v>
      </c>
      <c r="H4" s="68" t="s">
        <v>1</v>
      </c>
      <c r="I4" s="56" t="s">
        <v>2</v>
      </c>
      <c r="J4" s="56" t="s">
        <v>3</v>
      </c>
    </row>
    <row r="5" spans="1:10" x14ac:dyDescent="0.35">
      <c r="A5" s="3" t="s">
        <v>4</v>
      </c>
      <c r="B5" s="7" t="s">
        <v>100</v>
      </c>
      <c r="C5" s="7" t="s">
        <v>100</v>
      </c>
      <c r="D5" s="7" t="s">
        <v>100</v>
      </c>
      <c r="E5" s="7" t="s">
        <v>103</v>
      </c>
      <c r="F5" s="7" t="s">
        <v>103</v>
      </c>
      <c r="G5" s="82" t="s">
        <v>103</v>
      </c>
      <c r="H5" s="69"/>
      <c r="I5" s="57"/>
      <c r="J5" s="57"/>
    </row>
    <row r="6" spans="1:10" x14ac:dyDescent="0.35">
      <c r="A6" s="8" t="s">
        <v>5</v>
      </c>
      <c r="B6" s="114"/>
      <c r="C6" s="114"/>
      <c r="D6" s="114"/>
      <c r="E6" s="34">
        <f>(B6/1000)*H6</f>
        <v>0</v>
      </c>
      <c r="F6" s="34">
        <f t="shared" ref="F6:G20" si="0">(C6/1000)*I6</f>
        <v>0</v>
      </c>
      <c r="G6" s="83">
        <f>(D6/1000)*J6</f>
        <v>0</v>
      </c>
      <c r="H6" s="70">
        <v>1.93</v>
      </c>
      <c r="I6" s="58">
        <v>0.63</v>
      </c>
      <c r="J6" s="58">
        <v>-0.36</v>
      </c>
    </row>
    <row r="7" spans="1:10" x14ac:dyDescent="0.35">
      <c r="A7" s="9" t="s">
        <v>6</v>
      </c>
      <c r="B7" s="114"/>
      <c r="C7" s="114"/>
      <c r="D7" s="114"/>
      <c r="E7" s="34">
        <f t="shared" ref="E7:E70" si="1">(B7/1000)*H7</f>
        <v>0</v>
      </c>
      <c r="F7" s="34">
        <f t="shared" si="0"/>
        <v>0</v>
      </c>
      <c r="G7" s="83">
        <f t="shared" si="0"/>
        <v>0</v>
      </c>
      <c r="H7" s="70">
        <v>2.82</v>
      </c>
      <c r="I7" s="58">
        <v>1.55</v>
      </c>
      <c r="J7" s="58">
        <v>-0.21</v>
      </c>
    </row>
    <row r="8" spans="1:10" x14ac:dyDescent="0.35">
      <c r="A8" s="9" t="s">
        <v>7</v>
      </c>
      <c r="B8" s="114"/>
      <c r="C8" s="114"/>
      <c r="D8" s="114"/>
      <c r="E8" s="34">
        <f t="shared" si="1"/>
        <v>0</v>
      </c>
      <c r="F8" s="34">
        <f t="shared" si="0"/>
        <v>0</v>
      </c>
      <c r="G8" s="83">
        <f t="shared" si="0"/>
        <v>0</v>
      </c>
      <c r="H8" s="70">
        <v>2.36</v>
      </c>
      <c r="I8" s="58">
        <v>1.41</v>
      </c>
      <c r="J8" s="58">
        <v>-0.21</v>
      </c>
    </row>
    <row r="9" spans="1:10" x14ac:dyDescent="0.35">
      <c r="A9" s="9" t="s">
        <v>8</v>
      </c>
      <c r="B9" s="114"/>
      <c r="C9" s="114"/>
      <c r="D9" s="114"/>
      <c r="E9" s="34">
        <f t="shared" si="1"/>
        <v>0</v>
      </c>
      <c r="F9" s="34">
        <f t="shared" si="0"/>
        <v>0</v>
      </c>
      <c r="G9" s="83">
        <f t="shared" si="0"/>
        <v>0</v>
      </c>
      <c r="H9" s="70">
        <v>2.81</v>
      </c>
      <c r="I9" s="58">
        <v>1.1399999999999999</v>
      </c>
      <c r="J9" s="58">
        <v>-0.23699999999999999</v>
      </c>
    </row>
    <row r="10" spans="1:10" x14ac:dyDescent="0.35">
      <c r="A10" s="9" t="s">
        <v>9</v>
      </c>
      <c r="B10" s="114"/>
      <c r="C10" s="114"/>
      <c r="D10" s="114"/>
      <c r="E10" s="34">
        <f t="shared" si="1"/>
        <v>0</v>
      </c>
      <c r="F10" s="34">
        <f t="shared" si="0"/>
        <v>0</v>
      </c>
      <c r="G10" s="83">
        <f t="shared" si="0"/>
        <v>0</v>
      </c>
      <c r="H10" s="70">
        <v>2.4700000000000002</v>
      </c>
      <c r="I10" s="58">
        <v>1.1399999999999999</v>
      </c>
      <c r="J10" s="58">
        <v>-0.23699999999999999</v>
      </c>
    </row>
    <row r="11" spans="1:10" x14ac:dyDescent="0.35">
      <c r="A11" s="10" t="s">
        <v>10</v>
      </c>
      <c r="B11" s="114"/>
      <c r="C11" s="114"/>
      <c r="D11" s="114"/>
      <c r="E11" s="34">
        <f t="shared" si="1"/>
        <v>0</v>
      </c>
      <c r="F11" s="34">
        <f t="shared" si="0"/>
        <v>0</v>
      </c>
      <c r="G11" s="83">
        <f t="shared" si="0"/>
        <v>0</v>
      </c>
      <c r="H11" s="70">
        <v>1.37</v>
      </c>
      <c r="I11" s="58">
        <v>1.45</v>
      </c>
      <c r="J11" s="58">
        <v>-0.28999999999999998</v>
      </c>
    </row>
    <row r="12" spans="1:10" x14ac:dyDescent="0.35">
      <c r="A12" s="10" t="s">
        <v>11</v>
      </c>
      <c r="B12" s="114"/>
      <c r="C12" s="114"/>
      <c r="D12" s="114"/>
      <c r="E12" s="34">
        <f t="shared" si="1"/>
        <v>0</v>
      </c>
      <c r="F12" s="34">
        <f t="shared" si="0"/>
        <v>0</v>
      </c>
      <c r="G12" s="83">
        <f t="shared" si="0"/>
        <v>0</v>
      </c>
      <c r="H12" s="70">
        <v>1.37</v>
      </c>
      <c r="I12" s="58">
        <v>1.45</v>
      </c>
      <c r="J12" s="58">
        <v>-0.28999999999999998</v>
      </c>
    </row>
    <row r="13" spans="1:10" x14ac:dyDescent="0.35">
      <c r="A13" s="11" t="s">
        <v>12</v>
      </c>
      <c r="B13" s="114"/>
      <c r="C13" s="114"/>
      <c r="D13" s="114"/>
      <c r="E13" s="34">
        <f t="shared" si="1"/>
        <v>0</v>
      </c>
      <c r="F13" s="34">
        <f t="shared" si="0"/>
        <v>0</v>
      </c>
      <c r="G13" s="83">
        <f t="shared" si="0"/>
        <v>0</v>
      </c>
      <c r="H13" s="70">
        <v>2.5</v>
      </c>
      <c r="I13" s="58">
        <v>1.23</v>
      </c>
      <c r="J13" s="58">
        <v>-0.42</v>
      </c>
    </row>
    <row r="14" spans="1:10" x14ac:dyDescent="0.35">
      <c r="A14" s="9" t="s">
        <v>13</v>
      </c>
      <c r="B14" s="114"/>
      <c r="C14" s="114"/>
      <c r="D14" s="114"/>
      <c r="E14" s="34">
        <f t="shared" si="1"/>
        <v>0</v>
      </c>
      <c r="F14" s="34">
        <f t="shared" si="0"/>
        <v>0</v>
      </c>
      <c r="G14" s="83">
        <f t="shared" si="0"/>
        <v>0</v>
      </c>
      <c r="H14" s="70">
        <v>2.5</v>
      </c>
      <c r="I14" s="58">
        <v>1.23</v>
      </c>
      <c r="J14" s="58">
        <v>-0.42</v>
      </c>
    </row>
    <row r="15" spans="1:10" x14ac:dyDescent="0.35">
      <c r="A15" s="9" t="s">
        <v>14</v>
      </c>
      <c r="B15" s="114"/>
      <c r="C15" s="114"/>
      <c r="D15" s="114"/>
      <c r="E15" s="34">
        <f t="shared" si="1"/>
        <v>0</v>
      </c>
      <c r="F15" s="34">
        <f t="shared" si="0"/>
        <v>0</v>
      </c>
      <c r="G15" s="83">
        <f t="shared" si="0"/>
        <v>0</v>
      </c>
      <c r="H15" s="70">
        <v>2.63</v>
      </c>
      <c r="I15" s="58">
        <v>1.26</v>
      </c>
      <c r="J15" s="58">
        <v>-0.26</v>
      </c>
    </row>
    <row r="16" spans="1:10" x14ac:dyDescent="0.35">
      <c r="A16" s="9" t="s">
        <v>15</v>
      </c>
      <c r="B16" s="114"/>
      <c r="C16" s="114"/>
      <c r="D16" s="114"/>
      <c r="E16" s="34">
        <f t="shared" si="1"/>
        <v>0</v>
      </c>
      <c r="F16" s="34">
        <f t="shared" si="0"/>
        <v>0</v>
      </c>
      <c r="G16" s="83">
        <f t="shared" si="0"/>
        <v>0</v>
      </c>
      <c r="H16" s="70">
        <v>2.19</v>
      </c>
      <c r="I16" s="58">
        <v>0.28999999999999998</v>
      </c>
      <c r="J16" s="58">
        <v>-0.24</v>
      </c>
    </row>
    <row r="17" spans="1:10" x14ac:dyDescent="0.35">
      <c r="A17" s="9" t="s">
        <v>16</v>
      </c>
      <c r="B17" s="114"/>
      <c r="C17" s="114"/>
      <c r="D17" s="114"/>
      <c r="E17" s="34">
        <f t="shared" si="1"/>
        <v>0</v>
      </c>
      <c r="F17" s="34">
        <f t="shared" si="0"/>
        <v>0</v>
      </c>
      <c r="G17" s="83">
        <f t="shared" si="0"/>
        <v>0</v>
      </c>
      <c r="H17" s="70">
        <v>2.19</v>
      </c>
      <c r="I17" s="58">
        <v>0.68</v>
      </c>
      <c r="J17" s="58">
        <v>-0.24</v>
      </c>
    </row>
    <row r="18" spans="1:10" x14ac:dyDescent="0.35">
      <c r="A18" s="9" t="s">
        <v>17</v>
      </c>
      <c r="B18" s="114"/>
      <c r="C18" s="114"/>
      <c r="D18" s="114"/>
      <c r="E18" s="34">
        <f t="shared" si="1"/>
        <v>0</v>
      </c>
      <c r="F18" s="34">
        <f t="shared" si="0"/>
        <v>0</v>
      </c>
      <c r="G18" s="83">
        <f t="shared" si="0"/>
        <v>0</v>
      </c>
      <c r="H18" s="70">
        <v>2.19</v>
      </c>
      <c r="I18" s="58">
        <v>0.88</v>
      </c>
      <c r="J18" s="58">
        <v>-0.13400000000000001</v>
      </c>
    </row>
    <row r="19" spans="1:10" x14ac:dyDescent="0.35">
      <c r="A19" s="9" t="s">
        <v>18</v>
      </c>
      <c r="B19" s="114"/>
      <c r="C19" s="114"/>
      <c r="D19" s="114"/>
      <c r="E19" s="34">
        <f t="shared" si="1"/>
        <v>0</v>
      </c>
      <c r="F19" s="34">
        <f t="shared" si="0"/>
        <v>0</v>
      </c>
      <c r="G19" s="83">
        <f t="shared" si="0"/>
        <v>0</v>
      </c>
      <c r="H19" s="70">
        <v>1.69</v>
      </c>
      <c r="I19" s="58">
        <v>0.43</v>
      </c>
      <c r="J19" s="58">
        <v>-0.13400000000000001</v>
      </c>
    </row>
    <row r="20" spans="1:10" ht="15" thickBot="1" x14ac:dyDescent="0.4">
      <c r="A20" s="12" t="s">
        <v>19</v>
      </c>
      <c r="B20" s="114"/>
      <c r="C20" s="114"/>
      <c r="D20" s="114"/>
      <c r="E20" s="34">
        <f t="shared" si="1"/>
        <v>0</v>
      </c>
      <c r="F20" s="34">
        <f t="shared" si="0"/>
        <v>0</v>
      </c>
      <c r="G20" s="83">
        <f t="shared" si="0"/>
        <v>0</v>
      </c>
      <c r="H20" s="70">
        <v>1.69</v>
      </c>
      <c r="I20" s="58">
        <v>0.43</v>
      </c>
      <c r="J20" s="58">
        <v>-0.13400000000000001</v>
      </c>
    </row>
    <row r="21" spans="1:10" ht="15" thickBot="1" x14ac:dyDescent="0.4">
      <c r="A21" s="13" t="s">
        <v>20</v>
      </c>
      <c r="B21" s="43">
        <f>SUM(B6:B20)</f>
        <v>0</v>
      </c>
      <c r="C21" s="43">
        <f t="shared" ref="C21:D21" si="2">SUM(C6:C20)</f>
        <v>0</v>
      </c>
      <c r="D21" s="43">
        <f t="shared" si="2"/>
        <v>0</v>
      </c>
      <c r="E21" s="59">
        <f>SUM(E6:E20)</f>
        <v>0</v>
      </c>
      <c r="F21" s="59">
        <f t="shared" ref="F21" si="3">SUM(F6:F20)</f>
        <v>0</v>
      </c>
      <c r="G21" s="96">
        <f t="shared" ref="G21" si="4">SUM(G6:G20)</f>
        <v>0</v>
      </c>
      <c r="H21" s="71"/>
      <c r="I21" s="59"/>
      <c r="J21" s="59"/>
    </row>
    <row r="22" spans="1:10" ht="15" thickBot="1" x14ac:dyDescent="0.4">
      <c r="A22" s="84"/>
      <c r="B22" s="44"/>
      <c r="C22" s="44"/>
      <c r="D22" s="44"/>
      <c r="E22" s="34"/>
      <c r="F22" s="34"/>
      <c r="G22" s="83"/>
      <c r="H22" s="72"/>
      <c r="I22" s="60"/>
      <c r="J22" s="60"/>
    </row>
    <row r="23" spans="1:10" ht="14.5" customHeight="1" x14ac:dyDescent="0.35">
      <c r="A23" s="4" t="s">
        <v>21</v>
      </c>
      <c r="B23" s="45"/>
      <c r="C23" s="45"/>
      <c r="D23" s="45"/>
      <c r="E23" s="35"/>
      <c r="F23" s="132" t="s">
        <v>117</v>
      </c>
      <c r="G23" s="133"/>
      <c r="H23" s="73"/>
      <c r="I23" s="132" t="s">
        <v>117</v>
      </c>
      <c r="J23" s="133"/>
    </row>
    <row r="24" spans="1:10" x14ac:dyDescent="0.35">
      <c r="A24" s="14" t="s">
        <v>22</v>
      </c>
      <c r="B24" s="114"/>
      <c r="C24" s="118"/>
      <c r="D24" s="118"/>
      <c r="E24" s="34">
        <f t="shared" si="1"/>
        <v>0</v>
      </c>
      <c r="F24" s="115">
        <f t="shared" ref="F24:F39" si="5">(C24/1000)*I24</f>
        <v>0</v>
      </c>
      <c r="G24" s="116">
        <f t="shared" ref="G24:G39" si="6">(D24/1000)*J24</f>
        <v>0</v>
      </c>
      <c r="H24" s="70">
        <v>1.44</v>
      </c>
      <c r="I24" s="117"/>
      <c r="J24" s="117"/>
    </row>
    <row r="25" spans="1:10" ht="28" x14ac:dyDescent="0.35">
      <c r="A25" s="15" t="s">
        <v>23</v>
      </c>
      <c r="B25" s="114"/>
      <c r="C25" s="118"/>
      <c r="D25" s="118"/>
      <c r="E25" s="34">
        <f t="shared" si="1"/>
        <v>0</v>
      </c>
      <c r="F25" s="115">
        <f t="shared" si="5"/>
        <v>0</v>
      </c>
      <c r="G25" s="116">
        <f t="shared" si="6"/>
        <v>0</v>
      </c>
      <c r="H25" s="70">
        <v>1.44</v>
      </c>
      <c r="I25" s="117"/>
      <c r="J25" s="117"/>
    </row>
    <row r="26" spans="1:10" x14ac:dyDescent="0.35">
      <c r="A26" s="16" t="s">
        <v>24</v>
      </c>
      <c r="B26" s="114"/>
      <c r="C26" s="118"/>
      <c r="D26" s="118"/>
      <c r="E26" s="34">
        <f t="shared" si="1"/>
        <v>0</v>
      </c>
      <c r="F26" s="115">
        <f t="shared" si="5"/>
        <v>0</v>
      </c>
      <c r="G26" s="116">
        <f t="shared" si="6"/>
        <v>0</v>
      </c>
      <c r="H26" s="70">
        <v>1.78</v>
      </c>
      <c r="I26" s="117"/>
      <c r="J26" s="117"/>
    </row>
    <row r="27" spans="1:10" x14ac:dyDescent="0.35">
      <c r="A27" s="16" t="s">
        <v>25</v>
      </c>
      <c r="B27" s="114"/>
      <c r="C27" s="118"/>
      <c r="D27" s="118"/>
      <c r="E27" s="34">
        <f t="shared" si="1"/>
        <v>0</v>
      </c>
      <c r="F27" s="115">
        <f t="shared" si="5"/>
        <v>0</v>
      </c>
      <c r="G27" s="116">
        <f t="shared" si="6"/>
        <v>0</v>
      </c>
      <c r="H27" s="70">
        <v>1.42</v>
      </c>
      <c r="I27" s="117"/>
      <c r="J27" s="117"/>
    </row>
    <row r="28" spans="1:10" x14ac:dyDescent="0.35">
      <c r="A28" s="16" t="s">
        <v>26</v>
      </c>
      <c r="B28" s="114"/>
      <c r="C28" s="118"/>
      <c r="D28" s="118"/>
      <c r="E28" s="34">
        <f t="shared" si="1"/>
        <v>0</v>
      </c>
      <c r="F28" s="115">
        <f t="shared" si="5"/>
        <v>0</v>
      </c>
      <c r="G28" s="116">
        <f t="shared" si="6"/>
        <v>0</v>
      </c>
      <c r="H28" s="70">
        <v>1.33</v>
      </c>
      <c r="I28" s="117"/>
      <c r="J28" s="117"/>
    </row>
    <row r="29" spans="1:10" ht="28" x14ac:dyDescent="0.35">
      <c r="A29" s="16" t="s">
        <v>27</v>
      </c>
      <c r="B29" s="114"/>
      <c r="C29" s="118"/>
      <c r="D29" s="118"/>
      <c r="E29" s="34">
        <f t="shared" si="1"/>
        <v>0</v>
      </c>
      <c r="F29" s="115">
        <f t="shared" si="5"/>
        <v>0</v>
      </c>
      <c r="G29" s="116">
        <f t="shared" si="6"/>
        <v>0</v>
      </c>
      <c r="H29" s="70">
        <v>1.19</v>
      </c>
      <c r="I29" s="117"/>
      <c r="J29" s="117"/>
    </row>
    <row r="30" spans="1:10" ht="28" x14ac:dyDescent="0.35">
      <c r="A30" s="16" t="s">
        <v>28</v>
      </c>
      <c r="B30" s="114"/>
      <c r="C30" s="118"/>
      <c r="D30" s="118"/>
      <c r="E30" s="34">
        <f t="shared" si="1"/>
        <v>0</v>
      </c>
      <c r="F30" s="115">
        <f t="shared" si="5"/>
        <v>0</v>
      </c>
      <c r="G30" s="116">
        <f t="shared" si="6"/>
        <v>0</v>
      </c>
      <c r="H30" s="70">
        <v>1.26</v>
      </c>
      <c r="I30" s="117"/>
      <c r="J30" s="117"/>
    </row>
    <row r="31" spans="1:10" x14ac:dyDescent="0.35">
      <c r="A31" s="15" t="s">
        <v>29</v>
      </c>
      <c r="B31" s="114"/>
      <c r="C31" s="118"/>
      <c r="D31" s="118"/>
      <c r="E31" s="34">
        <f t="shared" si="1"/>
        <v>0</v>
      </c>
      <c r="F31" s="115">
        <f t="shared" si="5"/>
        <v>0</v>
      </c>
      <c r="G31" s="116">
        <f t="shared" si="6"/>
        <v>0</v>
      </c>
      <c r="H31" s="70">
        <v>1.33</v>
      </c>
      <c r="I31" s="117"/>
      <c r="J31" s="117"/>
    </row>
    <row r="32" spans="1:10" x14ac:dyDescent="0.35">
      <c r="A32" s="17" t="s">
        <v>30</v>
      </c>
      <c r="B32" s="114"/>
      <c r="C32" s="118"/>
      <c r="D32" s="118"/>
      <c r="E32" s="34">
        <f t="shared" si="1"/>
        <v>0</v>
      </c>
      <c r="F32" s="115">
        <f t="shared" si="5"/>
        <v>0</v>
      </c>
      <c r="G32" s="116">
        <f t="shared" si="6"/>
        <v>0</v>
      </c>
      <c r="H32" s="70">
        <v>0</v>
      </c>
      <c r="I32" s="117"/>
      <c r="J32" s="117"/>
    </row>
    <row r="33" spans="1:10" x14ac:dyDescent="0.35">
      <c r="A33" s="17" t="s">
        <v>31</v>
      </c>
      <c r="B33" s="114"/>
      <c r="C33" s="118"/>
      <c r="D33" s="118"/>
      <c r="E33" s="34">
        <f t="shared" si="1"/>
        <v>0</v>
      </c>
      <c r="F33" s="115">
        <f t="shared" si="5"/>
        <v>0</v>
      </c>
      <c r="G33" s="116">
        <f t="shared" si="6"/>
        <v>0</v>
      </c>
      <c r="H33" s="70">
        <v>1.49</v>
      </c>
      <c r="I33" s="117"/>
      <c r="J33" s="117"/>
    </row>
    <row r="34" spans="1:10" x14ac:dyDescent="0.35">
      <c r="A34" s="17" t="s">
        <v>32</v>
      </c>
      <c r="B34" s="114"/>
      <c r="C34" s="118"/>
      <c r="D34" s="118"/>
      <c r="E34" s="34">
        <f t="shared" si="1"/>
        <v>0</v>
      </c>
      <c r="F34" s="115">
        <f t="shared" si="5"/>
        <v>0</v>
      </c>
      <c r="G34" s="116">
        <f t="shared" si="6"/>
        <v>0</v>
      </c>
      <c r="H34" s="70">
        <v>1.49</v>
      </c>
      <c r="I34" s="117"/>
      <c r="J34" s="117"/>
    </row>
    <row r="35" spans="1:10" x14ac:dyDescent="0.35">
      <c r="A35" s="15" t="s">
        <v>33</v>
      </c>
      <c r="B35" s="114"/>
      <c r="C35" s="118"/>
      <c r="D35" s="118"/>
      <c r="E35" s="34">
        <f t="shared" si="1"/>
        <v>0</v>
      </c>
      <c r="F35" s="115">
        <f t="shared" si="5"/>
        <v>0</v>
      </c>
      <c r="G35" s="116">
        <f t="shared" si="6"/>
        <v>0</v>
      </c>
      <c r="H35" s="70">
        <v>1.29</v>
      </c>
      <c r="I35" s="117"/>
      <c r="J35" s="117"/>
    </row>
    <row r="36" spans="1:10" x14ac:dyDescent="0.35">
      <c r="A36" s="15" t="s">
        <v>34</v>
      </c>
      <c r="B36" s="114"/>
      <c r="C36" s="118"/>
      <c r="D36" s="118"/>
      <c r="E36" s="34">
        <f t="shared" si="1"/>
        <v>0</v>
      </c>
      <c r="F36" s="115">
        <f t="shared" si="5"/>
        <v>0</v>
      </c>
      <c r="G36" s="116">
        <f t="shared" si="6"/>
        <v>0</v>
      </c>
      <c r="H36" s="70">
        <v>1.29</v>
      </c>
      <c r="I36" s="117"/>
      <c r="J36" s="117"/>
    </row>
    <row r="37" spans="1:10" x14ac:dyDescent="0.35">
      <c r="A37" s="15" t="s">
        <v>35</v>
      </c>
      <c r="B37" s="114"/>
      <c r="C37" s="118"/>
      <c r="D37" s="118"/>
      <c r="E37" s="34">
        <f t="shared" si="1"/>
        <v>0</v>
      </c>
      <c r="F37" s="115">
        <f t="shared" si="5"/>
        <v>0</v>
      </c>
      <c r="G37" s="116">
        <f t="shared" si="6"/>
        <v>0</v>
      </c>
      <c r="H37" s="70">
        <v>1.33</v>
      </c>
      <c r="I37" s="117"/>
      <c r="J37" s="117"/>
    </row>
    <row r="38" spans="1:10" x14ac:dyDescent="0.35">
      <c r="A38" s="18" t="s">
        <v>36</v>
      </c>
      <c r="B38" s="114"/>
      <c r="C38" s="118"/>
      <c r="D38" s="118"/>
      <c r="E38" s="34">
        <f t="shared" si="1"/>
        <v>0</v>
      </c>
      <c r="F38" s="115">
        <f t="shared" si="5"/>
        <v>0</v>
      </c>
      <c r="G38" s="116">
        <f t="shared" si="6"/>
        <v>0</v>
      </c>
      <c r="H38" s="70">
        <v>1.19</v>
      </c>
      <c r="I38" s="117"/>
      <c r="J38" s="117"/>
    </row>
    <row r="39" spans="1:10" x14ac:dyDescent="0.35">
      <c r="A39" s="18" t="s">
        <v>37</v>
      </c>
      <c r="B39" s="114"/>
      <c r="C39" s="118"/>
      <c r="D39" s="118"/>
      <c r="E39" s="34">
        <f t="shared" si="1"/>
        <v>0</v>
      </c>
      <c r="F39" s="115">
        <f t="shared" si="5"/>
        <v>0</v>
      </c>
      <c r="G39" s="116">
        <f t="shared" si="6"/>
        <v>0</v>
      </c>
      <c r="H39" s="70">
        <v>1.78</v>
      </c>
      <c r="I39" s="117"/>
      <c r="J39" s="117"/>
    </row>
    <row r="40" spans="1:10" ht="15" thickBot="1" x14ac:dyDescent="0.4">
      <c r="A40" s="19" t="s">
        <v>38</v>
      </c>
      <c r="B40" s="46"/>
      <c r="C40" s="119"/>
      <c r="D40" s="119"/>
      <c r="E40" s="36"/>
      <c r="F40" s="36"/>
      <c r="G40" s="86"/>
      <c r="H40" s="70">
        <v>1.56</v>
      </c>
      <c r="I40" s="58"/>
      <c r="J40" s="58"/>
    </row>
    <row r="41" spans="1:10" ht="15" thickBot="1" x14ac:dyDescent="0.4">
      <c r="A41" s="20" t="s">
        <v>39</v>
      </c>
      <c r="B41" s="43">
        <f>SUM(B24:B40)</f>
        <v>0</v>
      </c>
      <c r="C41" s="43">
        <f t="shared" ref="C41:D41" si="7">SUM(C24:C40)</f>
        <v>0</v>
      </c>
      <c r="D41" s="43">
        <f t="shared" si="7"/>
        <v>0</v>
      </c>
      <c r="E41" s="59">
        <f>SUM(E24:E40)</f>
        <v>0</v>
      </c>
      <c r="F41" s="59">
        <f t="shared" ref="F41" si="8">SUM(F24:F40)</f>
        <v>0</v>
      </c>
      <c r="G41" s="96">
        <f t="shared" ref="G41" si="9">SUM(G24:G40)</f>
        <v>0</v>
      </c>
      <c r="H41" s="71"/>
      <c r="I41" s="59"/>
      <c r="J41" s="59"/>
    </row>
    <row r="42" spans="1:10" ht="16" thickBot="1" x14ac:dyDescent="0.4">
      <c r="A42" s="87"/>
      <c r="B42" s="47"/>
      <c r="C42" s="47"/>
      <c r="D42" s="47"/>
      <c r="E42" s="34"/>
      <c r="F42" s="34"/>
      <c r="G42" s="83"/>
      <c r="H42" s="74"/>
      <c r="I42" s="62"/>
      <c r="J42" s="62"/>
    </row>
    <row r="43" spans="1:10" x14ac:dyDescent="0.35">
      <c r="A43" s="4" t="s">
        <v>40</v>
      </c>
      <c r="B43" s="45"/>
      <c r="C43" s="45"/>
      <c r="D43" s="45"/>
      <c r="E43" s="35"/>
      <c r="F43" s="35"/>
      <c r="G43" s="85"/>
      <c r="H43" s="73"/>
      <c r="I43" s="61"/>
      <c r="J43" s="61"/>
    </row>
    <row r="44" spans="1:10" x14ac:dyDescent="0.35">
      <c r="A44" s="14" t="s">
        <v>41</v>
      </c>
      <c r="B44" s="114"/>
      <c r="C44" s="118"/>
      <c r="D44" s="118"/>
      <c r="E44" s="34">
        <f t="shared" si="1"/>
        <v>0</v>
      </c>
      <c r="F44" s="115">
        <f t="shared" ref="F44:F46" si="10">(C44/1000)*I44</f>
        <v>0</v>
      </c>
      <c r="G44" s="116">
        <f t="shared" ref="G44:G46" si="11">(D44/1000)*J44</f>
        <v>0</v>
      </c>
      <c r="H44" s="70">
        <v>0.41</v>
      </c>
      <c r="I44" s="117"/>
      <c r="J44" s="117"/>
    </row>
    <row r="45" spans="1:10" x14ac:dyDescent="0.35">
      <c r="A45" s="15" t="s">
        <v>42</v>
      </c>
      <c r="B45" s="114"/>
      <c r="C45" s="118"/>
      <c r="D45" s="118"/>
      <c r="E45" s="34">
        <f t="shared" si="1"/>
        <v>0</v>
      </c>
      <c r="F45" s="115">
        <f t="shared" si="10"/>
        <v>0</v>
      </c>
      <c r="G45" s="116">
        <f t="shared" si="11"/>
        <v>0</v>
      </c>
      <c r="H45" s="70">
        <v>0.41</v>
      </c>
      <c r="I45" s="117"/>
      <c r="J45" s="117"/>
    </row>
    <row r="46" spans="1:10" ht="15" thickBot="1" x14ac:dyDescent="0.4">
      <c r="A46" s="21" t="s">
        <v>43</v>
      </c>
      <c r="B46" s="114"/>
      <c r="C46" s="118"/>
      <c r="D46" s="118"/>
      <c r="E46" s="34">
        <f t="shared" si="1"/>
        <v>0</v>
      </c>
      <c r="F46" s="115">
        <f t="shared" si="10"/>
        <v>0</v>
      </c>
      <c r="G46" s="116">
        <f t="shared" si="11"/>
        <v>0</v>
      </c>
      <c r="H46" s="70">
        <v>0.41</v>
      </c>
      <c r="I46" s="117"/>
      <c r="J46" s="117"/>
    </row>
    <row r="47" spans="1:10" ht="15" thickBot="1" x14ac:dyDescent="0.4">
      <c r="A47" s="20" t="s">
        <v>44</v>
      </c>
      <c r="B47" s="43">
        <f>SUM(B44:B46)</f>
        <v>0</v>
      </c>
      <c r="C47" s="43">
        <f t="shared" ref="C47:G47" si="12">SUM(C44:C46)</f>
        <v>0</v>
      </c>
      <c r="D47" s="43">
        <f t="shared" si="12"/>
        <v>0</v>
      </c>
      <c r="E47" s="59">
        <f t="shared" si="12"/>
        <v>0</v>
      </c>
      <c r="F47" s="59">
        <f t="shared" si="12"/>
        <v>0</v>
      </c>
      <c r="G47" s="96">
        <f t="shared" si="12"/>
        <v>0</v>
      </c>
      <c r="H47" s="71"/>
      <c r="I47" s="59"/>
      <c r="J47" s="59"/>
    </row>
    <row r="48" spans="1:10" ht="15" thickBot="1" x14ac:dyDescent="0.4">
      <c r="A48" s="88"/>
      <c r="B48" s="43"/>
      <c r="C48" s="43"/>
      <c r="D48" s="43"/>
      <c r="E48" s="34"/>
      <c r="F48" s="34"/>
      <c r="G48" s="83"/>
      <c r="H48" s="71"/>
      <c r="I48" s="59"/>
      <c r="J48" s="59"/>
    </row>
    <row r="49" spans="1:10" x14ac:dyDescent="0.35">
      <c r="A49" s="22" t="s">
        <v>45</v>
      </c>
      <c r="B49" s="48"/>
      <c r="C49" s="48"/>
      <c r="D49" s="48"/>
      <c r="E49" s="37"/>
      <c r="F49" s="132" t="s">
        <v>117</v>
      </c>
      <c r="G49" s="133"/>
      <c r="H49" s="75"/>
      <c r="I49" s="132" t="s">
        <v>117</v>
      </c>
      <c r="J49" s="133"/>
    </row>
    <row r="50" spans="1:10" x14ac:dyDescent="0.35">
      <c r="A50" s="14" t="s">
        <v>46</v>
      </c>
      <c r="B50" s="114"/>
      <c r="C50" s="118"/>
      <c r="D50" s="118"/>
      <c r="E50" s="34">
        <f t="shared" si="1"/>
        <v>0</v>
      </c>
      <c r="F50" s="115">
        <f t="shared" ref="F50:F55" si="13">(C50/1000)*I50</f>
        <v>0</v>
      </c>
      <c r="G50" s="116">
        <f t="shared" ref="G50:G55" si="14">(D50/1000)*J50</f>
        <v>0</v>
      </c>
      <c r="H50" s="70">
        <v>10.01</v>
      </c>
      <c r="I50" s="117"/>
      <c r="J50" s="117"/>
    </row>
    <row r="51" spans="1:10" x14ac:dyDescent="0.35">
      <c r="A51" s="15" t="s">
        <v>47</v>
      </c>
      <c r="B51" s="114"/>
      <c r="C51" s="118"/>
      <c r="D51" s="118"/>
      <c r="E51" s="34">
        <f t="shared" si="1"/>
        <v>0</v>
      </c>
      <c r="F51" s="115">
        <f t="shared" si="13"/>
        <v>0</v>
      </c>
      <c r="G51" s="116">
        <f t="shared" si="14"/>
        <v>0</v>
      </c>
      <c r="H51" s="70">
        <v>10.01</v>
      </c>
      <c r="I51" s="117"/>
      <c r="J51" s="117"/>
    </row>
    <row r="52" spans="1:10" x14ac:dyDescent="0.35">
      <c r="A52" s="15" t="s">
        <v>48</v>
      </c>
      <c r="B52" s="114"/>
      <c r="C52" s="118"/>
      <c r="D52" s="118"/>
      <c r="E52" s="34">
        <f t="shared" si="1"/>
        <v>0</v>
      </c>
      <c r="F52" s="115">
        <f t="shared" si="13"/>
        <v>0</v>
      </c>
      <c r="G52" s="116">
        <f t="shared" si="14"/>
        <v>0</v>
      </c>
      <c r="H52" s="70">
        <v>10.01</v>
      </c>
      <c r="I52" s="117"/>
      <c r="J52" s="117"/>
    </row>
    <row r="53" spans="1:10" x14ac:dyDescent="0.35">
      <c r="A53" s="15" t="s">
        <v>49</v>
      </c>
      <c r="B53" s="114"/>
      <c r="C53" s="118"/>
      <c r="D53" s="118"/>
      <c r="E53" s="34">
        <f t="shared" si="1"/>
        <v>0</v>
      </c>
      <c r="F53" s="115">
        <f t="shared" si="13"/>
        <v>0</v>
      </c>
      <c r="G53" s="116">
        <f t="shared" si="14"/>
        <v>0</v>
      </c>
      <c r="H53" s="70">
        <v>2.06</v>
      </c>
      <c r="I53" s="117"/>
      <c r="J53" s="117"/>
    </row>
    <row r="54" spans="1:10" x14ac:dyDescent="0.35">
      <c r="A54" s="15" t="s">
        <v>50</v>
      </c>
      <c r="B54" s="114"/>
      <c r="C54" s="118"/>
      <c r="D54" s="118"/>
      <c r="E54" s="34">
        <f t="shared" si="1"/>
        <v>0</v>
      </c>
      <c r="F54" s="115">
        <f t="shared" si="13"/>
        <v>0</v>
      </c>
      <c r="G54" s="116">
        <f t="shared" si="14"/>
        <v>0</v>
      </c>
      <c r="H54" s="70">
        <v>2.06</v>
      </c>
      <c r="I54" s="117"/>
      <c r="J54" s="117"/>
    </row>
    <row r="55" spans="1:10" ht="15" thickBot="1" x14ac:dyDescent="0.4">
      <c r="A55" s="23" t="s">
        <v>51</v>
      </c>
      <c r="B55" s="114"/>
      <c r="C55" s="118"/>
      <c r="D55" s="118"/>
      <c r="E55" s="34">
        <f t="shared" si="1"/>
        <v>0</v>
      </c>
      <c r="F55" s="115">
        <f t="shared" si="13"/>
        <v>0</v>
      </c>
      <c r="G55" s="116">
        <f t="shared" si="14"/>
        <v>0</v>
      </c>
      <c r="H55" s="70">
        <v>2.06</v>
      </c>
      <c r="I55" s="117"/>
      <c r="J55" s="117"/>
    </row>
    <row r="56" spans="1:10" ht="15" thickBot="1" x14ac:dyDescent="0.4">
      <c r="A56" s="20" t="s">
        <v>52</v>
      </c>
      <c r="B56" s="43">
        <f>SUM(B50:B55)</f>
        <v>0</v>
      </c>
      <c r="C56" s="43">
        <f t="shared" ref="C56:D56" si="15">SUM(C50:C55)</f>
        <v>0</v>
      </c>
      <c r="D56" s="43">
        <f t="shared" si="15"/>
        <v>0</v>
      </c>
      <c r="E56" s="59">
        <f t="shared" ref="E56" si="16">SUM(E50:E55)</f>
        <v>0</v>
      </c>
      <c r="F56" s="59">
        <f t="shared" ref="F56" si="17">SUM(F50:F55)</f>
        <v>0</v>
      </c>
      <c r="G56" s="96">
        <f t="shared" ref="G56" si="18">SUM(G50:G55)</f>
        <v>0</v>
      </c>
      <c r="H56" s="71"/>
      <c r="I56" s="59"/>
      <c r="J56" s="59"/>
    </row>
    <row r="57" spans="1:10" ht="15" thickBot="1" x14ac:dyDescent="0.4">
      <c r="A57" s="90"/>
      <c r="B57" s="49"/>
      <c r="C57" s="49"/>
      <c r="D57" s="49"/>
      <c r="E57" s="34"/>
      <c r="F57" s="34"/>
      <c r="G57" s="83"/>
      <c r="H57" s="76"/>
      <c r="I57" s="64"/>
      <c r="J57" s="64"/>
    </row>
    <row r="58" spans="1:10" x14ac:dyDescent="0.35">
      <c r="A58" s="5" t="s">
        <v>53</v>
      </c>
      <c r="B58" s="122" t="s">
        <v>118</v>
      </c>
      <c r="C58" s="45"/>
      <c r="D58" s="45"/>
      <c r="E58" s="122" t="s">
        <v>118</v>
      </c>
      <c r="F58" s="35"/>
      <c r="G58" s="85"/>
      <c r="H58" s="122" t="s">
        <v>118</v>
      </c>
      <c r="I58" s="61"/>
      <c r="J58" s="61"/>
    </row>
    <row r="59" spans="1:10" x14ac:dyDescent="0.35">
      <c r="A59" s="24" t="s">
        <v>54</v>
      </c>
      <c r="B59" s="118"/>
      <c r="C59" s="114"/>
      <c r="D59" s="114"/>
      <c r="E59" s="115">
        <f t="shared" si="1"/>
        <v>0</v>
      </c>
      <c r="F59" s="34">
        <f t="shared" ref="F59:F71" si="19">(C59/1000)*I59</f>
        <v>0</v>
      </c>
      <c r="G59" s="83">
        <f t="shared" ref="G59:G71" si="20">(D59/1000)*J59</f>
        <v>0</v>
      </c>
      <c r="H59" s="120"/>
      <c r="I59" s="58">
        <v>0.92</v>
      </c>
      <c r="J59" s="58">
        <v>-0.66</v>
      </c>
    </row>
    <row r="60" spans="1:10" x14ac:dyDescent="0.35">
      <c r="A60" s="25" t="s">
        <v>55</v>
      </c>
      <c r="B60" s="118"/>
      <c r="C60" s="114"/>
      <c r="D60" s="114"/>
      <c r="E60" s="115">
        <f t="shared" si="1"/>
        <v>0</v>
      </c>
      <c r="F60" s="34">
        <f t="shared" si="19"/>
        <v>0</v>
      </c>
      <c r="G60" s="83">
        <f t="shared" si="20"/>
        <v>0</v>
      </c>
      <c r="H60" s="120"/>
      <c r="I60" s="58">
        <v>0.92</v>
      </c>
      <c r="J60" s="58">
        <v>-0.52</v>
      </c>
    </row>
    <row r="61" spans="1:10" x14ac:dyDescent="0.35">
      <c r="A61" s="26" t="s">
        <v>56</v>
      </c>
      <c r="B61" s="118"/>
      <c r="C61" s="114"/>
      <c r="D61" s="114"/>
      <c r="E61" s="115">
        <f t="shared" si="1"/>
        <v>0</v>
      </c>
      <c r="F61" s="34">
        <f t="shared" si="19"/>
        <v>0</v>
      </c>
      <c r="G61" s="83">
        <f t="shared" si="20"/>
        <v>0</v>
      </c>
      <c r="H61" s="120"/>
      <c r="I61" s="58">
        <v>0.92</v>
      </c>
      <c r="J61" s="58">
        <v>-0.69</v>
      </c>
    </row>
    <row r="62" spans="1:10" x14ac:dyDescent="0.35">
      <c r="A62" s="26" t="s">
        <v>57</v>
      </c>
      <c r="B62" s="118"/>
      <c r="C62" s="114"/>
      <c r="D62" s="114"/>
      <c r="E62" s="115">
        <f t="shared" si="1"/>
        <v>0</v>
      </c>
      <c r="F62" s="34">
        <f t="shared" si="19"/>
        <v>0</v>
      </c>
      <c r="G62" s="83">
        <f t="shared" si="20"/>
        <v>0</v>
      </c>
      <c r="H62" s="120"/>
      <c r="I62" s="58">
        <v>0.92</v>
      </c>
      <c r="J62" s="58">
        <v>-0.74</v>
      </c>
    </row>
    <row r="63" spans="1:10" x14ac:dyDescent="0.35">
      <c r="A63" s="26" t="s">
        <v>58</v>
      </c>
      <c r="B63" s="118"/>
      <c r="C63" s="114"/>
      <c r="D63" s="114"/>
      <c r="E63" s="115">
        <f t="shared" si="1"/>
        <v>0</v>
      </c>
      <c r="F63" s="34">
        <f t="shared" si="19"/>
        <v>0</v>
      </c>
      <c r="G63" s="83">
        <f t="shared" si="20"/>
        <v>0</v>
      </c>
      <c r="H63" s="120"/>
      <c r="I63" s="58">
        <v>0.53</v>
      </c>
      <c r="J63" s="58">
        <v>-0.61</v>
      </c>
    </row>
    <row r="64" spans="1:10" x14ac:dyDescent="0.35">
      <c r="A64" s="26" t="s">
        <v>59</v>
      </c>
      <c r="B64" s="118"/>
      <c r="C64" s="114"/>
      <c r="D64" s="114"/>
      <c r="E64" s="115">
        <f t="shared" si="1"/>
        <v>0</v>
      </c>
      <c r="F64" s="34">
        <f t="shared" si="19"/>
        <v>0</v>
      </c>
      <c r="G64" s="83">
        <f t="shared" si="20"/>
        <v>0</v>
      </c>
      <c r="H64" s="120"/>
      <c r="I64" s="58">
        <v>1.23</v>
      </c>
      <c r="J64" s="58">
        <v>-0.91</v>
      </c>
    </row>
    <row r="65" spans="1:10" x14ac:dyDescent="0.35">
      <c r="A65" s="26" t="s">
        <v>60</v>
      </c>
      <c r="B65" s="118"/>
      <c r="C65" s="114"/>
      <c r="D65" s="114"/>
      <c r="E65" s="115">
        <f t="shared" si="1"/>
        <v>0</v>
      </c>
      <c r="F65" s="34">
        <f t="shared" si="19"/>
        <v>0</v>
      </c>
      <c r="G65" s="83">
        <f t="shared" si="20"/>
        <v>0</v>
      </c>
      <c r="H65" s="120"/>
      <c r="I65" s="58">
        <v>0.98</v>
      </c>
      <c r="J65" s="58">
        <v>-0.35</v>
      </c>
    </row>
    <row r="66" spans="1:10" x14ac:dyDescent="0.35">
      <c r="A66" s="26" t="s">
        <v>61</v>
      </c>
      <c r="B66" s="118"/>
      <c r="C66" s="114"/>
      <c r="D66" s="114"/>
      <c r="E66" s="115">
        <f t="shared" si="1"/>
        <v>0</v>
      </c>
      <c r="F66" s="34">
        <f t="shared" si="19"/>
        <v>0</v>
      </c>
      <c r="G66" s="83">
        <f t="shared" si="20"/>
        <v>0</v>
      </c>
      <c r="H66" s="120"/>
      <c r="I66" s="58">
        <v>0.77</v>
      </c>
      <c r="J66" s="58">
        <v>-0.43</v>
      </c>
    </row>
    <row r="67" spans="1:10" x14ac:dyDescent="0.35">
      <c r="A67" s="26" t="s">
        <v>62</v>
      </c>
      <c r="B67" s="118"/>
      <c r="C67" s="114"/>
      <c r="D67" s="114"/>
      <c r="E67" s="115">
        <f t="shared" si="1"/>
        <v>0</v>
      </c>
      <c r="F67" s="34">
        <f t="shared" si="19"/>
        <v>0</v>
      </c>
      <c r="G67" s="83">
        <f t="shared" si="20"/>
        <v>0</v>
      </c>
      <c r="H67" s="120"/>
      <c r="I67" s="58">
        <v>0.42</v>
      </c>
      <c r="J67" s="58">
        <v>-0.84</v>
      </c>
    </row>
    <row r="68" spans="1:10" x14ac:dyDescent="0.35">
      <c r="A68" s="27" t="s">
        <v>63</v>
      </c>
      <c r="B68" s="118"/>
      <c r="C68" s="114"/>
      <c r="D68" s="114"/>
      <c r="E68" s="115">
        <f t="shared" si="1"/>
        <v>0</v>
      </c>
      <c r="F68" s="34">
        <f t="shared" si="19"/>
        <v>0</v>
      </c>
      <c r="G68" s="83">
        <f t="shared" si="20"/>
        <v>0</v>
      </c>
      <c r="H68" s="120"/>
      <c r="I68" s="58">
        <v>0.19</v>
      </c>
      <c r="J68" s="58">
        <v>-0.62</v>
      </c>
    </row>
    <row r="69" spans="1:10" x14ac:dyDescent="0.35">
      <c r="A69" s="6" t="s">
        <v>64</v>
      </c>
      <c r="B69" s="118"/>
      <c r="C69" s="114"/>
      <c r="D69" s="114"/>
      <c r="E69" s="115">
        <f t="shared" si="1"/>
        <v>0</v>
      </c>
      <c r="F69" s="34">
        <f t="shared" si="19"/>
        <v>0</v>
      </c>
      <c r="G69" s="83">
        <f t="shared" si="20"/>
        <v>0</v>
      </c>
      <c r="H69" s="120"/>
      <c r="I69" s="58">
        <v>0.92</v>
      </c>
      <c r="J69" s="58">
        <v>-0.97</v>
      </c>
    </row>
    <row r="70" spans="1:10" x14ac:dyDescent="0.35">
      <c r="A70" s="6" t="s">
        <v>65</v>
      </c>
      <c r="B70" s="118"/>
      <c r="C70" s="114"/>
      <c r="D70" s="114"/>
      <c r="E70" s="115">
        <f t="shared" si="1"/>
        <v>0</v>
      </c>
      <c r="F70" s="34">
        <f t="shared" si="19"/>
        <v>0</v>
      </c>
      <c r="G70" s="83">
        <f t="shared" si="20"/>
        <v>0</v>
      </c>
      <c r="H70" s="120"/>
      <c r="I70" s="58">
        <v>0.92</v>
      </c>
      <c r="J70" s="58">
        <v>-0.27</v>
      </c>
    </row>
    <row r="71" spans="1:10" ht="15" thickBot="1" x14ac:dyDescent="0.4">
      <c r="A71" s="6" t="s">
        <v>66</v>
      </c>
      <c r="B71" s="118"/>
      <c r="C71" s="114"/>
      <c r="D71" s="114"/>
      <c r="E71" s="115">
        <f t="shared" ref="E71:E106" si="21">(B71/1000)*H71</f>
        <v>0</v>
      </c>
      <c r="F71" s="34">
        <f t="shared" si="19"/>
        <v>0</v>
      </c>
      <c r="G71" s="83">
        <f t="shared" si="20"/>
        <v>0</v>
      </c>
      <c r="H71" s="120"/>
      <c r="I71" s="58">
        <v>0.92</v>
      </c>
      <c r="J71" s="58">
        <v>-0.64</v>
      </c>
    </row>
    <row r="72" spans="1:10" ht="15" thickBot="1" x14ac:dyDescent="0.4">
      <c r="A72" s="20" t="s">
        <v>67</v>
      </c>
      <c r="B72" s="43">
        <f>SUM(B59:B71)</f>
        <v>0</v>
      </c>
      <c r="C72" s="43">
        <f t="shared" ref="C72:G72" si="22">SUM(C59:C71)</f>
        <v>0</v>
      </c>
      <c r="D72" s="43">
        <f t="shared" si="22"/>
        <v>0</v>
      </c>
      <c r="E72" s="59">
        <f t="shared" si="22"/>
        <v>0</v>
      </c>
      <c r="F72" s="59">
        <f t="shared" si="22"/>
        <v>0</v>
      </c>
      <c r="G72" s="96">
        <f t="shared" si="22"/>
        <v>0</v>
      </c>
      <c r="H72" s="71"/>
      <c r="I72" s="59"/>
      <c r="J72" s="59"/>
    </row>
    <row r="73" spans="1:10" ht="15" thickBot="1" x14ac:dyDescent="0.4">
      <c r="A73" s="84"/>
      <c r="B73" s="44"/>
      <c r="C73" s="44"/>
      <c r="D73" s="44"/>
      <c r="E73" s="34"/>
      <c r="F73" s="34"/>
      <c r="G73" s="83"/>
      <c r="H73" s="72"/>
      <c r="I73" s="60"/>
      <c r="J73" s="60"/>
    </row>
    <row r="74" spans="1:10" x14ac:dyDescent="0.35">
      <c r="A74" s="5" t="s">
        <v>68</v>
      </c>
      <c r="B74" s="45"/>
      <c r="C74" s="45"/>
      <c r="D74" s="45"/>
      <c r="E74" s="35"/>
      <c r="F74" s="35"/>
      <c r="G74" s="85"/>
      <c r="H74" s="73"/>
      <c r="I74" s="61"/>
      <c r="J74" s="61"/>
    </row>
    <row r="75" spans="1:10" x14ac:dyDescent="0.35">
      <c r="A75" s="25" t="s">
        <v>69</v>
      </c>
      <c r="B75" s="114"/>
      <c r="C75" s="118"/>
      <c r="D75" s="118"/>
      <c r="E75" s="34">
        <f t="shared" si="21"/>
        <v>0</v>
      </c>
      <c r="F75" s="115">
        <f t="shared" ref="F75:F89" si="23">(C75/1000)*I75</f>
        <v>0</v>
      </c>
      <c r="G75" s="116">
        <f t="shared" ref="G75:G89" si="24">(D75/1000)*J75</f>
        <v>0</v>
      </c>
      <c r="H75" s="70">
        <v>0</v>
      </c>
      <c r="I75" s="117"/>
      <c r="J75" s="117"/>
    </row>
    <row r="76" spans="1:10" x14ac:dyDescent="0.35">
      <c r="A76" s="26" t="s">
        <v>70</v>
      </c>
      <c r="B76" s="114"/>
      <c r="C76" s="118"/>
      <c r="D76" s="118"/>
      <c r="E76" s="34">
        <f t="shared" si="21"/>
        <v>0</v>
      </c>
      <c r="F76" s="115">
        <f t="shared" si="23"/>
        <v>0</v>
      </c>
      <c r="G76" s="116">
        <f t="shared" si="24"/>
        <v>0</v>
      </c>
      <c r="H76" s="70">
        <v>0</v>
      </c>
      <c r="I76" s="117"/>
      <c r="J76" s="117"/>
    </row>
    <row r="77" spans="1:10" x14ac:dyDescent="0.35">
      <c r="A77" s="26" t="s">
        <v>71</v>
      </c>
      <c r="B77" s="114"/>
      <c r="C77" s="118"/>
      <c r="D77" s="118"/>
      <c r="E77" s="34">
        <f t="shared" si="21"/>
        <v>0</v>
      </c>
      <c r="F77" s="115">
        <f t="shared" si="23"/>
        <v>0</v>
      </c>
      <c r="G77" s="116">
        <f t="shared" si="24"/>
        <v>0</v>
      </c>
      <c r="H77" s="70">
        <v>0.02</v>
      </c>
      <c r="I77" s="117"/>
      <c r="J77" s="117"/>
    </row>
    <row r="78" spans="1:10" x14ac:dyDescent="0.35">
      <c r="A78" s="26" t="s">
        <v>72</v>
      </c>
      <c r="B78" s="114"/>
      <c r="C78" s="118"/>
      <c r="D78" s="118"/>
      <c r="E78" s="34">
        <f t="shared" si="21"/>
        <v>0</v>
      </c>
      <c r="F78" s="115">
        <f t="shared" si="23"/>
        <v>0</v>
      </c>
      <c r="G78" s="116">
        <f t="shared" si="24"/>
        <v>0</v>
      </c>
      <c r="H78" s="70">
        <v>0</v>
      </c>
      <c r="I78" s="117"/>
      <c r="J78" s="117"/>
    </row>
    <row r="79" spans="1:10" x14ac:dyDescent="0.35">
      <c r="A79" s="26" t="s">
        <v>73</v>
      </c>
      <c r="B79" s="114"/>
      <c r="C79" s="118"/>
      <c r="D79" s="118"/>
      <c r="E79" s="34">
        <f t="shared" si="21"/>
        <v>0</v>
      </c>
      <c r="F79" s="115">
        <f t="shared" si="23"/>
        <v>0</v>
      </c>
      <c r="G79" s="116">
        <f t="shared" si="24"/>
        <v>0</v>
      </c>
      <c r="H79" s="70">
        <v>2.91</v>
      </c>
      <c r="I79" s="117"/>
      <c r="J79" s="117"/>
    </row>
    <row r="80" spans="1:10" x14ac:dyDescent="0.35">
      <c r="A80" s="26" t="s">
        <v>74</v>
      </c>
      <c r="B80" s="114"/>
      <c r="C80" s="118"/>
      <c r="D80" s="118"/>
      <c r="E80" s="34">
        <f t="shared" si="21"/>
        <v>0</v>
      </c>
      <c r="F80" s="115">
        <f t="shared" si="23"/>
        <v>0</v>
      </c>
      <c r="G80" s="116">
        <f t="shared" si="24"/>
        <v>0</v>
      </c>
      <c r="H80" s="70">
        <v>2.91</v>
      </c>
      <c r="I80" s="117"/>
      <c r="J80" s="117"/>
    </row>
    <row r="81" spans="1:10" x14ac:dyDescent="0.35">
      <c r="A81" s="26" t="s">
        <v>75</v>
      </c>
      <c r="B81" s="114"/>
      <c r="C81" s="118"/>
      <c r="D81" s="118"/>
      <c r="E81" s="34">
        <f t="shared" si="21"/>
        <v>0</v>
      </c>
      <c r="F81" s="115">
        <f t="shared" si="23"/>
        <v>0</v>
      </c>
      <c r="G81" s="116">
        <f t="shared" si="24"/>
        <v>0</v>
      </c>
      <c r="H81" s="70">
        <v>0</v>
      </c>
      <c r="I81" s="117"/>
      <c r="J81" s="117"/>
    </row>
    <row r="82" spans="1:10" x14ac:dyDescent="0.35">
      <c r="A82" s="28" t="s">
        <v>76</v>
      </c>
      <c r="B82" s="114"/>
      <c r="C82" s="118"/>
      <c r="D82" s="118"/>
      <c r="E82" s="34">
        <f t="shared" si="21"/>
        <v>0</v>
      </c>
      <c r="F82" s="115">
        <f t="shared" si="23"/>
        <v>0</v>
      </c>
      <c r="G82" s="116">
        <f t="shared" si="24"/>
        <v>0</v>
      </c>
      <c r="H82" s="70"/>
      <c r="I82" s="117"/>
      <c r="J82" s="117"/>
    </row>
    <row r="83" spans="1:10" x14ac:dyDescent="0.35">
      <c r="A83" s="28"/>
      <c r="B83" s="114"/>
      <c r="C83" s="118"/>
      <c r="D83" s="118"/>
      <c r="E83" s="34">
        <f t="shared" si="21"/>
        <v>0</v>
      </c>
      <c r="F83" s="115">
        <f t="shared" si="23"/>
        <v>0</v>
      </c>
      <c r="G83" s="116">
        <f t="shared" si="24"/>
        <v>0</v>
      </c>
      <c r="H83" s="70"/>
      <c r="I83" s="117"/>
      <c r="J83" s="117"/>
    </row>
    <row r="84" spans="1:10" x14ac:dyDescent="0.35">
      <c r="A84" s="15" t="s">
        <v>77</v>
      </c>
      <c r="B84" s="114"/>
      <c r="C84" s="118"/>
      <c r="D84" s="118"/>
      <c r="E84" s="34">
        <f t="shared" si="21"/>
        <v>0</v>
      </c>
      <c r="F84" s="115">
        <f t="shared" si="23"/>
        <v>0</v>
      </c>
      <c r="G84" s="116">
        <f t="shared" si="24"/>
        <v>0</v>
      </c>
      <c r="H84" s="70">
        <v>3.82</v>
      </c>
      <c r="I84" s="117"/>
      <c r="J84" s="117"/>
    </row>
    <row r="85" spans="1:10" x14ac:dyDescent="0.35">
      <c r="A85" s="15" t="s">
        <v>78</v>
      </c>
      <c r="B85" s="114"/>
      <c r="C85" s="118"/>
      <c r="D85" s="118"/>
      <c r="E85" s="34">
        <f t="shared" si="21"/>
        <v>0</v>
      </c>
      <c r="F85" s="115">
        <f t="shared" si="23"/>
        <v>0</v>
      </c>
      <c r="G85" s="116">
        <f t="shared" si="24"/>
        <v>0</v>
      </c>
      <c r="H85" s="70">
        <v>2.12</v>
      </c>
      <c r="I85" s="117"/>
      <c r="J85" s="117"/>
    </row>
    <row r="86" spans="1:10" x14ac:dyDescent="0.35">
      <c r="A86" s="26" t="s">
        <v>79</v>
      </c>
      <c r="B86" s="114"/>
      <c r="C86" s="118"/>
      <c r="D86" s="118"/>
      <c r="E86" s="34">
        <f t="shared" si="21"/>
        <v>0</v>
      </c>
      <c r="F86" s="115">
        <f t="shared" si="23"/>
        <v>0</v>
      </c>
      <c r="G86" s="116">
        <f t="shared" si="24"/>
        <v>0</v>
      </c>
      <c r="H86" s="70">
        <v>2.0299999999999998</v>
      </c>
      <c r="I86" s="117"/>
      <c r="J86" s="117"/>
    </row>
    <row r="87" spans="1:10" x14ac:dyDescent="0.35">
      <c r="A87" s="15" t="s">
        <v>80</v>
      </c>
      <c r="B87" s="114"/>
      <c r="C87" s="118"/>
      <c r="D87" s="118"/>
      <c r="E87" s="34">
        <f t="shared" si="21"/>
        <v>0</v>
      </c>
      <c r="F87" s="115">
        <f t="shared" si="23"/>
        <v>0</v>
      </c>
      <c r="G87" s="116">
        <f t="shared" si="24"/>
        <v>0</v>
      </c>
      <c r="H87" s="70">
        <v>0</v>
      </c>
      <c r="I87" s="117"/>
      <c r="J87" s="117"/>
    </row>
    <row r="88" spans="1:10" x14ac:dyDescent="0.35">
      <c r="A88" s="15" t="s">
        <v>81</v>
      </c>
      <c r="B88" s="114"/>
      <c r="C88" s="118"/>
      <c r="D88" s="118"/>
      <c r="E88" s="34">
        <f t="shared" si="21"/>
        <v>0</v>
      </c>
      <c r="F88" s="115">
        <f t="shared" si="23"/>
        <v>0</v>
      </c>
      <c r="G88" s="116">
        <f t="shared" si="24"/>
        <v>0</v>
      </c>
      <c r="H88" s="70">
        <v>0</v>
      </c>
      <c r="I88" s="117"/>
      <c r="J88" s="117"/>
    </row>
    <row r="89" spans="1:10" x14ac:dyDescent="0.35">
      <c r="A89" s="29"/>
      <c r="B89" s="114"/>
      <c r="C89" s="118"/>
      <c r="D89" s="118"/>
      <c r="E89" s="34">
        <f t="shared" si="21"/>
        <v>0</v>
      </c>
      <c r="F89" s="115">
        <f t="shared" si="23"/>
        <v>0</v>
      </c>
      <c r="G89" s="116">
        <f t="shared" si="24"/>
        <v>0</v>
      </c>
      <c r="H89" s="70"/>
      <c r="I89" s="58"/>
      <c r="J89" s="58"/>
    </row>
    <row r="90" spans="1:10" ht="15" thickBot="1" x14ac:dyDescent="0.4">
      <c r="A90" s="84" t="s">
        <v>82</v>
      </c>
      <c r="B90" s="44">
        <f>SUM(B75:B88)</f>
        <v>0</v>
      </c>
      <c r="C90" s="44">
        <f t="shared" ref="C90:G90" si="25">SUM(C75:C88)</f>
        <v>0</v>
      </c>
      <c r="D90" s="44">
        <f t="shared" si="25"/>
        <v>0</v>
      </c>
      <c r="E90" s="60">
        <f t="shared" si="25"/>
        <v>0</v>
      </c>
      <c r="F90" s="60">
        <f t="shared" si="25"/>
        <v>0</v>
      </c>
      <c r="G90" s="97">
        <f t="shared" si="25"/>
        <v>0</v>
      </c>
      <c r="H90" s="72"/>
      <c r="I90" s="60"/>
      <c r="J90" s="60"/>
    </row>
    <row r="91" spans="1:10" x14ac:dyDescent="0.35">
      <c r="A91" s="5" t="s">
        <v>105</v>
      </c>
      <c r="B91" s="48"/>
      <c r="C91" s="48"/>
      <c r="D91" s="48"/>
      <c r="E91" s="37"/>
      <c r="F91" s="37"/>
      <c r="G91" s="89"/>
      <c r="H91" s="75"/>
      <c r="I91" s="63"/>
      <c r="J91" s="63"/>
    </row>
    <row r="92" spans="1:10" x14ac:dyDescent="0.35">
      <c r="A92" s="90"/>
      <c r="B92" s="42"/>
      <c r="C92" s="42"/>
      <c r="D92" s="42"/>
      <c r="E92" s="34">
        <f t="shared" si="21"/>
        <v>0</v>
      </c>
      <c r="F92" s="34">
        <f t="shared" ref="F92:F100" si="26">(C92/1000)*I92</f>
        <v>0</v>
      </c>
      <c r="G92" s="83">
        <f t="shared" ref="G92:G100" si="27">(D92/1000)*J92</f>
        <v>0</v>
      </c>
      <c r="H92" s="70">
        <v>0</v>
      </c>
      <c r="I92" s="117"/>
      <c r="J92" s="117"/>
    </row>
    <row r="93" spans="1:10" x14ac:dyDescent="0.35">
      <c r="A93" s="26" t="s">
        <v>83</v>
      </c>
      <c r="B93" s="114"/>
      <c r="C93" s="118"/>
      <c r="D93" s="118"/>
      <c r="E93" s="34">
        <f t="shared" si="21"/>
        <v>0</v>
      </c>
      <c r="F93" s="34">
        <f t="shared" si="26"/>
        <v>0</v>
      </c>
      <c r="G93" s="83">
        <f t="shared" si="27"/>
        <v>0</v>
      </c>
      <c r="H93" s="70">
        <v>0</v>
      </c>
      <c r="I93" s="117"/>
      <c r="J93" s="117"/>
    </row>
    <row r="94" spans="1:10" x14ac:dyDescent="0.35">
      <c r="A94" s="26" t="s">
        <v>84</v>
      </c>
      <c r="B94" s="114"/>
      <c r="C94" s="118"/>
      <c r="D94" s="118"/>
      <c r="E94" s="34">
        <f t="shared" si="21"/>
        <v>0</v>
      </c>
      <c r="F94" s="34">
        <f t="shared" si="26"/>
        <v>0</v>
      </c>
      <c r="G94" s="83">
        <f t="shared" si="27"/>
        <v>0</v>
      </c>
      <c r="H94" s="70">
        <v>0</v>
      </c>
      <c r="I94" s="117"/>
      <c r="J94" s="117"/>
    </row>
    <row r="95" spans="1:10" x14ac:dyDescent="0.35">
      <c r="A95" s="26" t="s">
        <v>85</v>
      </c>
      <c r="B95" s="114"/>
      <c r="C95" s="118"/>
      <c r="D95" s="118"/>
      <c r="E95" s="34">
        <f t="shared" si="21"/>
        <v>0</v>
      </c>
      <c r="F95" s="34">
        <f t="shared" si="26"/>
        <v>0</v>
      </c>
      <c r="G95" s="83">
        <f t="shared" si="27"/>
        <v>0</v>
      </c>
      <c r="H95" s="70">
        <v>0</v>
      </c>
      <c r="I95" s="117"/>
      <c r="J95" s="117"/>
    </row>
    <row r="96" spans="1:10" x14ac:dyDescent="0.35">
      <c r="A96" s="26" t="s">
        <v>86</v>
      </c>
      <c r="B96" s="114"/>
      <c r="C96" s="118"/>
      <c r="D96" s="118"/>
      <c r="E96" s="34">
        <f t="shared" si="21"/>
        <v>0</v>
      </c>
      <c r="F96" s="34">
        <f t="shared" si="26"/>
        <v>0</v>
      </c>
      <c r="G96" s="83">
        <f t="shared" si="27"/>
        <v>0</v>
      </c>
      <c r="H96" s="70">
        <v>0</v>
      </c>
      <c r="I96" s="117"/>
      <c r="J96" s="117"/>
    </row>
    <row r="97" spans="1:10" x14ac:dyDescent="0.35">
      <c r="A97" s="26" t="s">
        <v>87</v>
      </c>
      <c r="B97" s="114"/>
      <c r="C97" s="118"/>
      <c r="D97" s="118"/>
      <c r="E97" s="34">
        <f t="shared" si="21"/>
        <v>0</v>
      </c>
      <c r="F97" s="34">
        <f t="shared" si="26"/>
        <v>0</v>
      </c>
      <c r="G97" s="83">
        <f t="shared" si="27"/>
        <v>0</v>
      </c>
      <c r="H97" s="70">
        <v>0</v>
      </c>
      <c r="I97" s="117"/>
      <c r="J97" s="117"/>
    </row>
    <row r="98" spans="1:10" x14ac:dyDescent="0.35">
      <c r="A98" s="26" t="s">
        <v>88</v>
      </c>
      <c r="B98" s="114"/>
      <c r="C98" s="118"/>
      <c r="D98" s="118"/>
      <c r="E98" s="34">
        <f t="shared" si="21"/>
        <v>0</v>
      </c>
      <c r="F98" s="34">
        <f t="shared" si="26"/>
        <v>0</v>
      </c>
      <c r="G98" s="83">
        <f t="shared" si="27"/>
        <v>0</v>
      </c>
      <c r="H98" s="70">
        <v>0</v>
      </c>
      <c r="I98" s="117"/>
      <c r="J98" s="117"/>
    </row>
    <row r="99" spans="1:10" x14ac:dyDescent="0.35">
      <c r="A99" s="30" t="s">
        <v>89</v>
      </c>
      <c r="B99" s="114"/>
      <c r="C99" s="118"/>
      <c r="D99" s="118"/>
      <c r="E99" s="34">
        <f t="shared" si="21"/>
        <v>0</v>
      </c>
      <c r="F99" s="34">
        <f t="shared" si="26"/>
        <v>0</v>
      </c>
      <c r="G99" s="83">
        <f t="shared" si="27"/>
        <v>0</v>
      </c>
      <c r="H99" s="123"/>
      <c r="I99" s="124"/>
      <c r="J99" s="124"/>
    </row>
    <row r="100" spans="1:10" x14ac:dyDescent="0.35">
      <c r="A100" s="30" t="s">
        <v>90</v>
      </c>
      <c r="B100" s="114"/>
      <c r="C100" s="118"/>
      <c r="D100" s="118"/>
      <c r="E100" s="34">
        <f t="shared" si="21"/>
        <v>0</v>
      </c>
      <c r="F100" s="34">
        <f t="shared" si="26"/>
        <v>0</v>
      </c>
      <c r="G100" s="83">
        <f t="shared" si="27"/>
        <v>0</v>
      </c>
      <c r="H100" s="123"/>
      <c r="I100" s="124"/>
      <c r="J100" s="124"/>
    </row>
    <row r="101" spans="1:10" x14ac:dyDescent="0.35">
      <c r="A101" s="91" t="s">
        <v>91</v>
      </c>
      <c r="B101" s="50">
        <f>SUM(B92:B100)</f>
        <v>0</v>
      </c>
      <c r="C101" s="50">
        <f t="shared" ref="C101:D101" si="28">SUM(C92:C100)</f>
        <v>0</v>
      </c>
      <c r="D101" s="50">
        <f t="shared" si="28"/>
        <v>0</v>
      </c>
      <c r="E101" s="60">
        <f t="shared" ref="E101" si="29">SUM(E92:E100)</f>
        <v>0</v>
      </c>
      <c r="F101" s="60">
        <f t="shared" ref="F101" si="30">SUM(F92:F100)</f>
        <v>0</v>
      </c>
      <c r="G101" s="97">
        <f t="shared" ref="G101" si="31">SUM(G92:G100)</f>
        <v>0</v>
      </c>
      <c r="H101" s="72"/>
      <c r="I101" s="60"/>
      <c r="J101" s="60"/>
    </row>
    <row r="102" spans="1:10" x14ac:dyDescent="0.35">
      <c r="A102" s="40" t="s">
        <v>106</v>
      </c>
      <c r="B102" s="51"/>
      <c r="C102" s="51"/>
      <c r="D102" s="51"/>
      <c r="E102" s="38"/>
      <c r="F102" s="38"/>
      <c r="G102" s="92"/>
      <c r="H102" s="77"/>
      <c r="I102" s="65"/>
      <c r="J102" s="65"/>
    </row>
    <row r="103" spans="1:10" x14ac:dyDescent="0.35">
      <c r="A103" s="31" t="s">
        <v>92</v>
      </c>
      <c r="B103" s="114"/>
      <c r="C103" s="118"/>
      <c r="D103" s="118"/>
      <c r="E103" s="34">
        <f t="shared" si="21"/>
        <v>0</v>
      </c>
      <c r="F103" s="34">
        <f t="shared" ref="F103:F106" si="32">(C103/1000)*I103</f>
        <v>0</v>
      </c>
      <c r="G103" s="83">
        <f t="shared" ref="G103:G106" si="33">(D103/1000)*J103</f>
        <v>0</v>
      </c>
      <c r="H103" s="78">
        <v>2.89</v>
      </c>
      <c r="I103" s="121"/>
      <c r="J103" s="121"/>
    </row>
    <row r="104" spans="1:10" x14ac:dyDescent="0.35">
      <c r="A104" s="31" t="s">
        <v>93</v>
      </c>
      <c r="B104" s="114"/>
      <c r="C104" s="118"/>
      <c r="D104" s="118"/>
      <c r="E104" s="34">
        <f t="shared" si="21"/>
        <v>0</v>
      </c>
      <c r="F104" s="34">
        <f t="shared" si="32"/>
        <v>0</v>
      </c>
      <c r="G104" s="83">
        <f t="shared" si="33"/>
        <v>0</v>
      </c>
      <c r="H104" s="78">
        <v>2.89</v>
      </c>
      <c r="I104" s="121"/>
      <c r="J104" s="121"/>
    </row>
    <row r="105" spans="1:10" ht="15" thickBot="1" x14ac:dyDescent="0.4">
      <c r="A105" s="32" t="s">
        <v>94</v>
      </c>
      <c r="B105" s="114"/>
      <c r="C105" s="118"/>
      <c r="D105" s="118"/>
      <c r="E105" s="34">
        <f t="shared" si="21"/>
        <v>0</v>
      </c>
      <c r="F105" s="34">
        <f t="shared" si="32"/>
        <v>0</v>
      </c>
      <c r="G105" s="83">
        <f t="shared" si="33"/>
        <v>0</v>
      </c>
      <c r="H105" s="78">
        <v>2.89</v>
      </c>
      <c r="I105" s="121"/>
      <c r="J105" s="121"/>
    </row>
    <row r="106" spans="1:10" ht="15" thickBot="1" x14ac:dyDescent="0.4">
      <c r="A106" s="41" t="s">
        <v>107</v>
      </c>
      <c r="B106" s="114"/>
      <c r="C106" s="118"/>
      <c r="D106" s="118"/>
      <c r="E106" s="34">
        <f t="shared" si="21"/>
        <v>0</v>
      </c>
      <c r="F106" s="34">
        <f t="shared" si="32"/>
        <v>0</v>
      </c>
      <c r="G106" s="83">
        <f t="shared" si="33"/>
        <v>0</v>
      </c>
      <c r="H106" s="125"/>
      <c r="I106" s="126"/>
      <c r="J106" s="126"/>
    </row>
    <row r="107" spans="1:10" ht="15" thickBot="1" x14ac:dyDescent="0.4">
      <c r="A107" s="90" t="s">
        <v>95</v>
      </c>
      <c r="B107" s="52">
        <f>SUM(B103:B106)</f>
        <v>0</v>
      </c>
      <c r="C107" s="52">
        <f t="shared" ref="C107:G107" si="34">SUM(C103:C106)</f>
        <v>0</v>
      </c>
      <c r="D107" s="52">
        <f t="shared" si="34"/>
        <v>0</v>
      </c>
      <c r="E107" s="98">
        <f t="shared" si="34"/>
        <v>0</v>
      </c>
      <c r="F107" s="98">
        <f t="shared" si="34"/>
        <v>0</v>
      </c>
      <c r="G107" s="99">
        <f t="shared" si="34"/>
        <v>0</v>
      </c>
      <c r="H107" s="76"/>
      <c r="I107" s="64"/>
      <c r="J107" s="64"/>
    </row>
    <row r="108" spans="1:10" ht="16" thickBot="1" x14ac:dyDescent="0.4">
      <c r="A108" s="33"/>
      <c r="B108" s="53"/>
      <c r="C108" s="53"/>
      <c r="D108" s="53"/>
      <c r="E108" s="39"/>
      <c r="F108" s="39"/>
      <c r="G108" s="93"/>
      <c r="H108" s="79"/>
      <c r="I108" s="66"/>
      <c r="J108" s="66"/>
    </row>
    <row r="109" spans="1:10" ht="15" thickBot="1" x14ac:dyDescent="0.4">
      <c r="A109" s="94" t="s">
        <v>96</v>
      </c>
      <c r="B109" s="95">
        <f>SUM(B107,B101,B90,B72,B56,B47,B41,B21)</f>
        <v>0</v>
      </c>
      <c r="C109" s="95">
        <f t="shared" ref="C109:D109" si="35">SUM(C107,C101,C90,C72,C56,C47,C41,C21)</f>
        <v>0</v>
      </c>
      <c r="D109" s="95">
        <f t="shared" si="35"/>
        <v>0</v>
      </c>
      <c r="E109" s="100">
        <f>SUM(E107,E101,E90,E72,E56,E47,E41,E21)</f>
        <v>0</v>
      </c>
      <c r="F109" s="100">
        <f t="shared" ref="F109:G109" si="36">SUM(F107,F101,F90,F72,F56,F47,F41,F21)</f>
        <v>0</v>
      </c>
      <c r="G109" s="100">
        <f t="shared" si="36"/>
        <v>0</v>
      </c>
      <c r="H109" s="80"/>
      <c r="I109" s="67"/>
      <c r="J109" s="67"/>
    </row>
    <row r="110" spans="1:10" ht="15" thickBot="1" x14ac:dyDescent="0.4">
      <c r="B110" s="54"/>
      <c r="C110" s="54"/>
      <c r="D110" s="54"/>
      <c r="H110" s="55"/>
    </row>
    <row r="111" spans="1:10" ht="19" thickBot="1" x14ac:dyDescent="0.5">
      <c r="A111" s="101" t="s">
        <v>108</v>
      </c>
      <c r="B111" s="111"/>
      <c r="C111" s="112" t="s">
        <v>109</v>
      </c>
      <c r="D111" s="102"/>
      <c r="H111" s="55"/>
    </row>
    <row r="112" spans="1:10" ht="81.5" customHeight="1" thickBot="1" x14ac:dyDescent="0.4">
      <c r="A112" s="103" t="s">
        <v>113</v>
      </c>
      <c r="B112" s="113"/>
      <c r="C112" s="127">
        <f>SUM(E109:G109)</f>
        <v>0</v>
      </c>
      <c r="D112" s="110"/>
    </row>
    <row r="113" spans="1:4" ht="81.5" customHeight="1" thickBot="1" x14ac:dyDescent="0.4">
      <c r="A113" s="103" t="s">
        <v>114</v>
      </c>
      <c r="B113" s="106">
        <v>1.96</v>
      </c>
      <c r="C113" s="128">
        <f>G109</f>
        <v>0</v>
      </c>
      <c r="D113" s="104"/>
    </row>
    <row r="114" spans="1:4" ht="81.5" customHeight="1" thickBot="1" x14ac:dyDescent="0.4">
      <c r="A114" s="103" t="s">
        <v>112</v>
      </c>
      <c r="B114" s="109">
        <v>3.7</v>
      </c>
      <c r="C114" s="129">
        <f>C112/B114</f>
        <v>0</v>
      </c>
      <c r="D114" s="104"/>
    </row>
    <row r="115" spans="1:4" ht="81.5" customHeight="1" thickBot="1" x14ac:dyDescent="0.4">
      <c r="A115" s="105" t="s">
        <v>110</v>
      </c>
      <c r="B115" s="107">
        <v>2.1772400000000001E-2</v>
      </c>
      <c r="C115" s="130">
        <f>C112/B115</f>
        <v>0</v>
      </c>
      <c r="D115" s="104"/>
    </row>
    <row r="116" spans="1:4" ht="81.5" customHeight="1" thickBot="1" x14ac:dyDescent="0.4">
      <c r="A116" s="105" t="s">
        <v>111</v>
      </c>
      <c r="B116" s="108">
        <v>4.5999999999999996</v>
      </c>
      <c r="C116" s="131">
        <f>C112/B116</f>
        <v>0</v>
      </c>
      <c r="D116" s="104"/>
    </row>
  </sheetData>
  <mergeCells count="4">
    <mergeCell ref="F23:G23"/>
    <mergeCell ref="I23:J23"/>
    <mergeCell ref="I49:J49"/>
    <mergeCell ref="F49:G49"/>
  </mergeCells>
  <dataValidations count="1">
    <dataValidation type="list" allowBlank="1" showInputMessage="1" showErrorMessage="1" sqref="A111" xr:uid="{43252266-D685-45E2-A2B0-11829A043666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aint.Picture.1" shapeId="1025" r:id="rId4">
          <objectPr defaultSize="0" autoPict="0" r:id="rId5">
            <anchor moveWithCells="1">
              <from>
                <xdr:col>3</xdr:col>
                <xdr:colOff>539750</xdr:colOff>
                <xdr:row>112</xdr:row>
                <xdr:rowOff>146050</xdr:rowOff>
              </from>
              <to>
                <xdr:col>3</xdr:col>
                <xdr:colOff>1346200</xdr:colOff>
                <xdr:row>112</xdr:row>
                <xdr:rowOff>857250</xdr:rowOff>
              </to>
            </anchor>
          </objectPr>
        </oleObject>
      </mc:Choice>
      <mc:Fallback>
        <oleObject progId="Paint.Picture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Darlene Coyle</cp:lastModifiedBy>
  <dcterms:created xsi:type="dcterms:W3CDTF">2018-06-24T03:40:50Z</dcterms:created>
  <dcterms:modified xsi:type="dcterms:W3CDTF">2023-09-08T13:55:33Z</dcterms:modified>
</cp:coreProperties>
</file>